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/>
  <mc:AlternateContent xmlns:mc="http://schemas.openxmlformats.org/markup-compatibility/2006">
    <mc:Choice Requires="x15">
      <x15ac:absPath xmlns:x15ac="http://schemas.microsoft.com/office/spreadsheetml/2010/11/ac" url="D:\MyDesktop\Chess-Challange\"/>
    </mc:Choice>
  </mc:AlternateContent>
  <xr:revisionPtr revIDLastSave="0" documentId="13_ncr:1_{17F92DF7-6AB2-42AA-A48E-303A7374887F}" xr6:coauthVersionLast="47" xr6:coauthVersionMax="47" xr10:uidLastSave="{00000000-0000-0000-0000-000000000000}"/>
  <bookViews>
    <workbookView xWindow="-23148" yWindow="-108" windowWidth="23256" windowHeight="12576" tabRatio="705" xr2:uid="{00000000-000D-0000-FFFF-FFFF00000000}"/>
  </bookViews>
  <sheets>
    <sheet name="Comparation" sheetId="1" r:id="rId1"/>
    <sheet name="Testing" sheetId="2" r:id="rId2"/>
    <sheet name="Ideas" sheetId="3" r:id="rId3"/>
    <sheet name="Pos func" sheetId="5" r:id="rId4"/>
    <sheet name="Depth vs Breadth" sheetId="4" r:id="rId5"/>
    <sheet name="Clasic move value" sheetId="6" r:id="rId6"/>
    <sheet name="SebLague Video" sheetId="7" r:id="rId7"/>
    <sheet name="magic bitboards" sheetId="8" r:id="rId8"/>
  </sheets>
  <definedNames>
    <definedName name="solver_adj" localSheetId="3" hidden="1">'Pos func'!$D$12:$D$13</definedName>
    <definedName name="solver_cvg" localSheetId="3" hidden="1">0.0001</definedName>
    <definedName name="solver_drv" localSheetId="3" hidden="1">1</definedName>
    <definedName name="solver_eng" localSheetId="3" hidden="1">1</definedName>
    <definedName name="solver_est" localSheetId="3" hidden="1">1</definedName>
    <definedName name="solver_itr" localSheetId="3" hidden="1">2147483647</definedName>
    <definedName name="solver_mip" localSheetId="3" hidden="1">2147483647</definedName>
    <definedName name="solver_mni" localSheetId="3" hidden="1">30</definedName>
    <definedName name="solver_mrt" localSheetId="3" hidden="1">0.075</definedName>
    <definedName name="solver_msl" localSheetId="3" hidden="1">2</definedName>
    <definedName name="solver_neg" localSheetId="3" hidden="1">1</definedName>
    <definedName name="solver_nod" localSheetId="3" hidden="1">2147483647</definedName>
    <definedName name="solver_num" localSheetId="3" hidden="1">0</definedName>
    <definedName name="solver_nwt" localSheetId="3" hidden="1">1</definedName>
    <definedName name="solver_opt" localSheetId="3" hidden="1">'Pos func'!$O$15</definedName>
    <definedName name="solver_pre" localSheetId="3" hidden="1">0.000001</definedName>
    <definedName name="solver_rbv" localSheetId="3" hidden="1">1</definedName>
    <definedName name="solver_rlx" localSheetId="3" hidden="1">2</definedName>
    <definedName name="solver_rsd" localSheetId="3" hidden="1">0</definedName>
    <definedName name="solver_scl" localSheetId="3" hidden="1">1</definedName>
    <definedName name="solver_sho" localSheetId="3" hidden="1">2</definedName>
    <definedName name="solver_ssz" localSheetId="3" hidden="1">100</definedName>
    <definedName name="solver_tim" localSheetId="3" hidden="1">2147483647</definedName>
    <definedName name="solver_tol" localSheetId="3" hidden="1">0.01</definedName>
    <definedName name="solver_typ" localSheetId="3" hidden="1">3</definedName>
    <definedName name="solver_val" localSheetId="3" hidden="1">0</definedName>
    <definedName name="solver_ver" localSheetId="3" hidden="1">3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R9" i="1" l="1"/>
  <c r="R10" i="1" s="1"/>
  <c r="Q9" i="1"/>
  <c r="Q10" i="1" s="1"/>
  <c r="P9" i="1"/>
  <c r="P10" i="1" s="1"/>
  <c r="O9" i="1"/>
  <c r="O10" i="1" s="1"/>
  <c r="B6" i="4"/>
  <c r="C6" i="4"/>
  <c r="D6" i="4"/>
  <c r="E6" i="4"/>
  <c r="F6" i="4"/>
  <c r="G6" i="4"/>
  <c r="H6" i="4"/>
  <c r="I6" i="4"/>
  <c r="J6" i="4"/>
  <c r="B7" i="4"/>
  <c r="C7" i="4"/>
  <c r="D7" i="4"/>
  <c r="E7" i="4"/>
  <c r="F7" i="4"/>
  <c r="G7" i="4"/>
  <c r="H7" i="4"/>
  <c r="I7" i="4"/>
  <c r="J7" i="4"/>
  <c r="B8" i="4"/>
  <c r="C8" i="4"/>
  <c r="D8" i="4"/>
  <c r="E8" i="4"/>
  <c r="F8" i="4"/>
  <c r="G8" i="4"/>
  <c r="H8" i="4"/>
  <c r="I8" i="4"/>
  <c r="J8" i="4"/>
  <c r="B9" i="4"/>
  <c r="C9" i="4"/>
  <c r="D9" i="4"/>
  <c r="E9" i="4"/>
  <c r="F9" i="4"/>
  <c r="G9" i="4"/>
  <c r="H9" i="4"/>
  <c r="I9" i="4"/>
  <c r="J9" i="4"/>
  <c r="B10" i="4"/>
  <c r="C10" i="4"/>
  <c r="D10" i="4"/>
  <c r="E10" i="4"/>
  <c r="F10" i="4"/>
  <c r="G10" i="4"/>
  <c r="H10" i="4"/>
  <c r="I10" i="4"/>
  <c r="J10" i="4"/>
  <c r="B11" i="4"/>
  <c r="C11" i="4"/>
  <c r="D11" i="4"/>
  <c r="E11" i="4"/>
  <c r="F11" i="4"/>
  <c r="G11" i="4"/>
  <c r="H11" i="4"/>
  <c r="I11" i="4"/>
  <c r="J11" i="4"/>
  <c r="B12" i="4"/>
  <c r="C12" i="4"/>
  <c r="D12" i="4"/>
  <c r="E12" i="4"/>
  <c r="F12" i="4"/>
  <c r="G12" i="4"/>
  <c r="H12" i="4"/>
  <c r="I12" i="4"/>
  <c r="J12" i="4"/>
  <c r="B13" i="4"/>
  <c r="C13" i="4"/>
  <c r="D13" i="4"/>
  <c r="E13" i="4"/>
  <c r="F13" i="4"/>
  <c r="G13" i="4"/>
  <c r="H13" i="4"/>
  <c r="I13" i="4"/>
  <c r="J13" i="4"/>
  <c r="B14" i="4"/>
  <c r="C14" i="4"/>
  <c r="D14" i="4"/>
  <c r="E14" i="4"/>
  <c r="F14" i="4"/>
  <c r="G14" i="4"/>
  <c r="H14" i="4"/>
  <c r="I14" i="4"/>
  <c r="J14" i="4"/>
  <c r="B15" i="4"/>
  <c r="C15" i="4"/>
  <c r="D15" i="4"/>
  <c r="E15" i="4"/>
  <c r="F15" i="4"/>
  <c r="G15" i="4"/>
  <c r="H15" i="4"/>
  <c r="I15" i="4"/>
  <c r="J15" i="4"/>
  <c r="B16" i="4"/>
  <c r="C16" i="4"/>
  <c r="D16" i="4"/>
  <c r="E16" i="4"/>
  <c r="F16" i="4"/>
  <c r="G16" i="4"/>
  <c r="H16" i="4"/>
  <c r="I16" i="4"/>
  <c r="J16" i="4"/>
  <c r="B17" i="4"/>
  <c r="C17" i="4"/>
  <c r="D17" i="4"/>
  <c r="E17" i="4"/>
  <c r="F17" i="4"/>
  <c r="G17" i="4"/>
  <c r="H17" i="4"/>
  <c r="I17" i="4"/>
  <c r="J17" i="4"/>
  <c r="B18" i="4"/>
  <c r="C18" i="4"/>
  <c r="D18" i="4"/>
  <c r="E18" i="4"/>
  <c r="F18" i="4"/>
  <c r="G18" i="4"/>
  <c r="H18" i="4"/>
  <c r="I18" i="4"/>
  <c r="J18" i="4"/>
  <c r="B19" i="4"/>
  <c r="C19" i="4"/>
  <c r="D19" i="4"/>
  <c r="E19" i="4"/>
  <c r="F19" i="4"/>
  <c r="G19" i="4"/>
  <c r="H19" i="4"/>
  <c r="I19" i="4"/>
  <c r="J19" i="4"/>
  <c r="B20" i="4"/>
  <c r="C20" i="4"/>
  <c r="D20" i="4"/>
  <c r="E20" i="4"/>
  <c r="F20" i="4"/>
  <c r="G20" i="4"/>
  <c r="H20" i="4"/>
  <c r="I20" i="4"/>
  <c r="J20" i="4"/>
  <c r="B21" i="4"/>
  <c r="C21" i="4"/>
  <c r="D21" i="4"/>
  <c r="E21" i="4"/>
  <c r="F21" i="4"/>
  <c r="G21" i="4"/>
  <c r="H21" i="4"/>
  <c r="I21" i="4"/>
  <c r="J21" i="4"/>
  <c r="B22" i="4"/>
  <c r="C22" i="4"/>
  <c r="D22" i="4"/>
  <c r="E22" i="4"/>
  <c r="F22" i="4"/>
  <c r="G22" i="4"/>
  <c r="H22" i="4"/>
  <c r="I22" i="4"/>
  <c r="J22" i="4"/>
  <c r="B23" i="4"/>
  <c r="C23" i="4"/>
  <c r="D23" i="4"/>
  <c r="E23" i="4"/>
  <c r="F23" i="4"/>
  <c r="G23" i="4"/>
  <c r="H23" i="4"/>
  <c r="I23" i="4"/>
  <c r="J23" i="4"/>
  <c r="B24" i="4"/>
  <c r="C24" i="4"/>
  <c r="D24" i="4"/>
  <c r="E24" i="4"/>
  <c r="F24" i="4"/>
  <c r="G24" i="4"/>
  <c r="H24" i="4"/>
  <c r="I24" i="4"/>
  <c r="J24" i="4"/>
  <c r="B25" i="4"/>
  <c r="C25" i="4"/>
  <c r="D25" i="4"/>
  <c r="E25" i="4"/>
  <c r="F25" i="4"/>
  <c r="G25" i="4"/>
  <c r="H25" i="4"/>
  <c r="I25" i="4"/>
  <c r="J25" i="4"/>
  <c r="B26" i="4"/>
  <c r="C26" i="4"/>
  <c r="D26" i="4"/>
  <c r="E26" i="4"/>
  <c r="F26" i="4"/>
  <c r="G26" i="4"/>
  <c r="H26" i="4"/>
  <c r="I26" i="4"/>
  <c r="J26" i="4"/>
  <c r="B27" i="4"/>
  <c r="C27" i="4"/>
  <c r="D27" i="4"/>
  <c r="E27" i="4"/>
  <c r="F27" i="4"/>
  <c r="G27" i="4"/>
  <c r="H27" i="4"/>
  <c r="I27" i="4"/>
  <c r="J27" i="4"/>
  <c r="B28" i="4"/>
  <c r="C28" i="4"/>
  <c r="D28" i="4"/>
  <c r="E28" i="4"/>
  <c r="F28" i="4"/>
  <c r="G28" i="4"/>
  <c r="H28" i="4"/>
  <c r="I28" i="4"/>
  <c r="J28" i="4"/>
  <c r="B29" i="4"/>
  <c r="C29" i="4"/>
  <c r="D29" i="4"/>
  <c r="E29" i="4"/>
  <c r="F29" i="4"/>
  <c r="G29" i="4"/>
  <c r="H29" i="4"/>
  <c r="I29" i="4"/>
  <c r="J29" i="4"/>
  <c r="B30" i="4"/>
  <c r="C30" i="4"/>
  <c r="D30" i="4"/>
  <c r="E30" i="4"/>
  <c r="F30" i="4"/>
  <c r="G30" i="4"/>
  <c r="H30" i="4"/>
  <c r="I30" i="4"/>
  <c r="J30" i="4"/>
  <c r="B31" i="4"/>
  <c r="C31" i="4"/>
  <c r="D31" i="4"/>
  <c r="E31" i="4"/>
  <c r="F31" i="4"/>
  <c r="G31" i="4"/>
  <c r="H31" i="4"/>
  <c r="I31" i="4"/>
  <c r="J31" i="4"/>
  <c r="B3" i="4"/>
  <c r="C3" i="4"/>
  <c r="D3" i="4"/>
  <c r="E3" i="4"/>
  <c r="F3" i="4"/>
  <c r="G3" i="4"/>
  <c r="H3" i="4"/>
  <c r="I3" i="4"/>
  <c r="J3" i="4"/>
  <c r="B4" i="4"/>
  <c r="C4" i="4"/>
  <c r="D4" i="4"/>
  <c r="E4" i="4"/>
  <c r="F4" i="4"/>
  <c r="G4" i="4"/>
  <c r="H4" i="4"/>
  <c r="I4" i="4"/>
  <c r="J4" i="4"/>
  <c r="B5" i="4"/>
  <c r="C5" i="4"/>
  <c r="D5" i="4"/>
  <c r="E5" i="4"/>
  <c r="F5" i="4"/>
  <c r="G5" i="4"/>
  <c r="H5" i="4"/>
  <c r="I5" i="4"/>
  <c r="J5" i="4"/>
  <c r="B2" i="4"/>
  <c r="C2" i="4"/>
  <c r="D2" i="4"/>
  <c r="E2" i="4"/>
  <c r="F2" i="4"/>
  <c r="G2" i="4"/>
  <c r="H2" i="4"/>
  <c r="I2" i="4"/>
  <c r="J2" i="4"/>
  <c r="J12" i="6"/>
  <c r="J13" i="6"/>
  <c r="J14" i="6"/>
  <c r="J15" i="6"/>
  <c r="J16" i="6"/>
  <c r="J17" i="6"/>
  <c r="L14" i="6"/>
  <c r="L12" i="6"/>
  <c r="M12" i="6"/>
  <c r="L13" i="6"/>
  <c r="M13" i="6"/>
  <c r="M14" i="6"/>
  <c r="L15" i="6"/>
  <c r="M15" i="6"/>
  <c r="L16" i="6"/>
  <c r="M16" i="6"/>
  <c r="L17" i="6"/>
  <c r="M17" i="6"/>
  <c r="K13" i="6"/>
  <c r="K14" i="6"/>
  <c r="K15" i="6"/>
  <c r="K16" i="6"/>
  <c r="K17" i="6"/>
  <c r="K12" i="6"/>
  <c r="F3" i="6"/>
  <c r="G3" i="6"/>
  <c r="F4" i="6"/>
  <c r="G4" i="6"/>
  <c r="F5" i="6"/>
  <c r="J5" i="6" s="1"/>
  <c r="G5" i="6"/>
  <c r="F6" i="6"/>
  <c r="G6" i="6"/>
  <c r="F7" i="6"/>
  <c r="G7" i="6"/>
  <c r="G2" i="6"/>
  <c r="J2" i="6" s="1"/>
  <c r="F2" i="6"/>
  <c r="N9" i="1"/>
  <c r="N10" i="1" s="1"/>
  <c r="K9" i="1"/>
  <c r="K10" i="1" s="1"/>
  <c r="J9" i="1"/>
  <c r="J10" i="1" s="1"/>
  <c r="G3" i="5"/>
  <c r="H3" i="5"/>
  <c r="I3" i="5"/>
  <c r="J3" i="5"/>
  <c r="G4" i="5"/>
  <c r="H4" i="5"/>
  <c r="I4" i="5"/>
  <c r="J4" i="5"/>
  <c r="G5" i="5"/>
  <c r="H5" i="5"/>
  <c r="I5" i="5"/>
  <c r="J5" i="5"/>
  <c r="H2" i="5"/>
  <c r="I2" i="5"/>
  <c r="J2" i="5"/>
  <c r="G2" i="5"/>
  <c r="G9" i="5"/>
  <c r="L9" i="5" s="1"/>
  <c r="H9" i="5"/>
  <c r="M9" i="5" s="1"/>
  <c r="I9" i="5"/>
  <c r="J9" i="5"/>
  <c r="G10" i="5"/>
  <c r="L10" i="5" s="1"/>
  <c r="H10" i="5"/>
  <c r="M10" i="5" s="1"/>
  <c r="I10" i="5"/>
  <c r="J10" i="5"/>
  <c r="G11" i="5"/>
  <c r="L11" i="5" s="1"/>
  <c r="H11" i="5"/>
  <c r="M11" i="5" s="1"/>
  <c r="I11" i="5"/>
  <c r="J11" i="5"/>
  <c r="H8" i="5"/>
  <c r="I8" i="5"/>
  <c r="N8" i="5" s="1"/>
  <c r="J8" i="5"/>
  <c r="G8" i="5"/>
  <c r="L8" i="5" s="1"/>
  <c r="N10" i="5"/>
  <c r="O10" i="5"/>
  <c r="M8" i="5"/>
  <c r="O8" i="5"/>
  <c r="N9" i="5"/>
  <c r="N11" i="5"/>
  <c r="O11" i="5"/>
  <c r="O9" i="5"/>
  <c r="M9" i="1"/>
  <c r="M10" i="1" s="1"/>
  <c r="I9" i="1"/>
  <c r="I10" i="1" s="1"/>
  <c r="H9" i="1"/>
  <c r="H10" i="1" s="1"/>
  <c r="G9" i="1"/>
  <c r="G10" i="1" s="1"/>
  <c r="L9" i="1"/>
  <c r="L10" i="1" s="1"/>
  <c r="F9" i="1"/>
  <c r="F10" i="1" s="1"/>
  <c r="E9" i="1"/>
  <c r="E10" i="1" s="1"/>
  <c r="D9" i="1"/>
  <c r="D10" i="1" s="1"/>
  <c r="J6" i="6" l="1"/>
  <c r="J3" i="6"/>
  <c r="J4" i="6"/>
  <c r="L3" i="5"/>
  <c r="M4" i="5"/>
  <c r="L2" i="5"/>
  <c r="M3" i="5"/>
  <c r="M5" i="5"/>
  <c r="Q9" i="5"/>
  <c r="L5" i="5" l="1"/>
  <c r="L4" i="5"/>
  <c r="N5" i="5"/>
  <c r="N3" i="5"/>
  <c r="N4" i="5"/>
  <c r="M2" i="5"/>
  <c r="O4" i="5" l="1"/>
  <c r="O5" i="5"/>
  <c r="O3" i="5"/>
  <c r="N2" i="5"/>
  <c r="O2" i="5"/>
  <c r="Q3" i="5" l="1"/>
</calcChain>
</file>

<file path=xl/sharedStrings.xml><?xml version="1.0" encoding="utf-8"?>
<sst xmlns="http://schemas.openxmlformats.org/spreadsheetml/2006/main" count="346" uniqueCount="231">
  <si>
    <t>Random</t>
  </si>
  <si>
    <t>Depth</t>
  </si>
  <si>
    <t>Brain</t>
  </si>
  <si>
    <t>+</t>
  </si>
  <si>
    <t>=</t>
  </si>
  <si>
    <t>-</t>
  </si>
  <si>
    <t>Total</t>
  </si>
  <si>
    <t>Pts</t>
  </si>
  <si>
    <t>Result vs last</t>
  </si>
  <si>
    <t>Q+R1</t>
  </si>
  <si>
    <t>Q+R2</t>
  </si>
  <si>
    <t>Q1</t>
  </si>
  <si>
    <t>Q2</t>
  </si>
  <si>
    <t>R1</t>
  </si>
  <si>
    <t>+=</t>
  </si>
  <si>
    <t>+-</t>
  </si>
  <si>
    <t>==</t>
  </si>
  <si>
    <t>Position2</t>
  </si>
  <si>
    <t>496/1024</t>
  </si>
  <si>
    <t>6/6</t>
  </si>
  <si>
    <t>3</t>
  </si>
  <si>
    <t>R2</t>
  </si>
  <si>
    <t>2B1</t>
  </si>
  <si>
    <t>2B2</t>
  </si>
  <si>
    <t>2</t>
  </si>
  <si>
    <t>1</t>
  </si>
  <si>
    <t>872/1024</t>
  </si>
  <si>
    <t>rnbqkbnr/pppppppp/8/8/8/8/PPPPPPPP/RNBQKBNR w KQkq - 0 1</t>
  </si>
  <si>
    <t>r1bqkbnr/pppp1ppp/2n5/4p3/4P3/5N2/PPPP1PPP/RNBQKB1R w KQkq - 0 1</t>
  </si>
  <si>
    <t>rnbqkb1r/pppp1ppp/5n2/4p3/2B1P3/8/PPPP1PPP/RNBQK1NR w KQkq - 0 1</t>
  </si>
  <si>
    <t>rnbqkbnr/ppp1pppp/8/8/2pP4/8/PP2PPPP/RNBQKBNR w KQkq - 0 1</t>
  </si>
  <si>
    <t>rnbqkb1r/ppp1pppp/5n2/3p4/3P1B2/8/PPP1PPPP/RN1QKBNR w KQkq - 0 1</t>
  </si>
  <si>
    <t>rnbqk1nr/ppppppbp/6p1/8/8/6P1/PPPPPPBP/RNBQK1NR w KQkq - 0 1</t>
  </si>
  <si>
    <t>rnbqkb1r/pppp1ppp/5n2/4p3/8/6P1/PPPPPPBP/RNBQK1NR w KQkq - 0 1</t>
  </si>
  <si>
    <t>rnbqk1nr/ppppppbp/6p1/8/4P3/5N2/PPPP1PPP/RNBQKB1R w KQkq - 0 1</t>
  </si>
  <si>
    <t>rnbqkbnr/ppp2ppp/8/3pp3/8/6P1/PPPPPPBP/RNBQK1NR w KQkq - 0 1</t>
  </si>
  <si>
    <t>rnbqk1nr/ppppppbp/6p1/8/3PP3/8/PPP2PPP/RNBQKBNR w KQkq - 0 1</t>
  </si>
  <si>
    <t>rn1qkbnr/pbpppppp/1p6/8/8/1P6/PBPPPPPP/RN1QKBNR w KQkq - 0 1</t>
  </si>
  <si>
    <t>rnbqkb1r/pppp1ppp/4pn2/8/8/1P6/PBPPPPPP/RN1QKBNR w KQkq - 0 1</t>
  </si>
  <si>
    <t>rn1qkbnr/pbpppppp/1p6/8/8/4PN2/PPPP1PPP/RNBQKB1R w KQkq - 0 1</t>
  </si>
  <si>
    <t>default</t>
  </si>
  <si>
    <t>e4 e5 1</t>
  </si>
  <si>
    <t>e4 e5 2</t>
  </si>
  <si>
    <t>e4 c5 1</t>
  </si>
  <si>
    <t>e4 c5 2</t>
  </si>
  <si>
    <t>c4 c5 1</t>
  </si>
  <si>
    <t>c4 c5 2</t>
  </si>
  <si>
    <t>c4 e5 1</t>
  </si>
  <si>
    <t>c4 c5 e4 e5</t>
  </si>
  <si>
    <t>add</t>
  </si>
  <si>
    <t>mate in 2 testing</t>
  </si>
  <si>
    <t>mate in 3 testing</t>
  </si>
  <si>
    <t>improvements</t>
  </si>
  <si>
    <t>advanced</t>
  </si>
  <si>
    <t>zugswang</t>
  </si>
  <si>
    <t>use time</t>
  </si>
  <si>
    <t>pawn structure</t>
  </si>
  <si>
    <t>850/1024</t>
  </si>
  <si>
    <t>Relative value</t>
  </si>
  <si>
    <t>Opening FEN</t>
  </si>
  <si>
    <t>Mate FEN</t>
  </si>
  <si>
    <t>OBS</t>
  </si>
  <si>
    <t>Mate in 1</t>
  </si>
  <si>
    <t>r1b2rk1/pp2nppp/1qn1p3/3pP1NQ/1b1P4/2N5/PP3PPP/R1B2RK1 w Qq - 0 1</t>
  </si>
  <si>
    <t>r1b2rk1/pp1n1ppp/1qn1p3/3pP3/1b1P4/2NQ1N2/PPB2PPP/R1B2RK1 w Qq - 0 1</t>
  </si>
  <si>
    <t>r1b2rk1/pp1n1pbp/1qn1p1p1/2NpP3/3P1P1Q/2N4R/PPB3PP/R1B3K1 w Qq - 0 1</t>
  </si>
  <si>
    <t>r3qrk1/pp1b2b1/1nn1p1QP/2NpP1P1/3P1P2/2N5/PPB5/R4RK1 w Qq - 0 1</t>
  </si>
  <si>
    <t>r1bqkbnr/pppp1p1p/6p1/4p3/2BnP3/5Q2/PPPP1PPP/RNB1K1NR w KQkq - 0 1</t>
  </si>
  <si>
    <t>r3r3/pp1bqkPQ/1nn1p3/2NpP3/3P1P2/2N5/PP6/R4RK1 w Q - 0 1</t>
  </si>
  <si>
    <t>3k4/8/8/8/8/8/8/Q2K3R w - - 0 1</t>
  </si>
  <si>
    <t>8/8/3k4/8/8/8/8/K6Q w - - 0 1</t>
  </si>
  <si>
    <t>8/1K6/8/8/8/6Q1/8/7k w - - 0 1</t>
  </si>
  <si>
    <t>8/8/8/8/4k3/8/8/3K3R w - - 0 1</t>
  </si>
  <si>
    <t>k7/1R6/8/8/8/8/6K1/8 w - - 0 1</t>
  </si>
  <si>
    <t>8/8/3k4/8/8/8/8/B3K2B w - - 0 1</t>
  </si>
  <si>
    <t>1k6/3K4/1BB5/8/8/8/8/8 w - - 0 1</t>
  </si>
  <si>
    <t>Q+R 1</t>
  </si>
  <si>
    <t>Q+R 2</t>
  </si>
  <si>
    <t>Q 1</t>
  </si>
  <si>
    <t>Q 2</t>
  </si>
  <si>
    <t>R 1</t>
  </si>
  <si>
    <t>R 2</t>
  </si>
  <si>
    <t>2B 1</t>
  </si>
  <si>
    <t>2B 2</t>
  </si>
  <si>
    <t>d4 d5 Q Gambit Accepted</t>
  </si>
  <si>
    <t>Double king Indian Def</t>
  </si>
  <si>
    <t>Reversed king Indian Def 1</t>
  </si>
  <si>
    <t>Indian king Def 1</t>
  </si>
  <si>
    <t>Reversed Indian Def 2</t>
  </si>
  <si>
    <t>Double queen Indian Def</t>
  </si>
  <si>
    <t>Reversed Queen Indian Def</t>
  </si>
  <si>
    <t>Queen Indian Def</t>
  </si>
  <si>
    <t>d4 d5 London System</t>
  </si>
  <si>
    <t>King Indian Def 2</t>
  </si>
  <si>
    <t>8/6R1/2k5/8/8/5K2/1Q6/8 w - - 0 1</t>
  </si>
  <si>
    <t>Endgame Wins FEN</t>
  </si>
  <si>
    <t>Endgame Draws FEN</t>
  </si>
  <si>
    <t>2k5/8/8/8/8/8/K6P/8 w - - 0 1</t>
  </si>
  <si>
    <t>1k6/8/8/8/8/8/K6P/8 w - - 0 1</t>
  </si>
  <si>
    <t>4k3/8/8/8/8/8/4P3/4K3 b - - 0 1</t>
  </si>
  <si>
    <t>1 Pawn 2</t>
  </si>
  <si>
    <t>1 Pawn 1</t>
  </si>
  <si>
    <t>4k3/8/8/8/8/8/4P3/4K3 w - - 0 1</t>
  </si>
  <si>
    <t>more pawns endgame testing</t>
  </si>
  <si>
    <t>Endgame</t>
  </si>
  <si>
    <t>Checkmate</t>
  </si>
  <si>
    <t>1P 1</t>
  </si>
  <si>
    <t>1P 2</t>
  </si>
  <si>
    <t>1P Draw 1</t>
  </si>
  <si>
    <t>1P Draw 2</t>
  </si>
  <si>
    <t>r1bqkbnr/pp1ppppp/2n5/2p5/4P3/5N2/PPPP1PPP/RNBQKB1R w KQha - 0 1</t>
  </si>
  <si>
    <t>rnbqkbnr/pp1p1ppp/4p3/2p5/2B1P3/8/PPPP1PPP/RNBQK1NR w KQha - 0 1</t>
  </si>
  <si>
    <t>r1bqkbnr/pp1ppppp/2n5/2p5/2P5/2N5/PP1PPPPP/R1BQKBNR w KQha - 0 1</t>
  </si>
  <si>
    <t>rnbqkbnr/pp1p1ppp/4p3/2p5/2P5/4P3/PP1P1PPP/RNBQKBNR w KQha - 0 1</t>
  </si>
  <si>
    <t>rnbqkb1r/pppp1ppp/5n2/4p3/2P5/2N5/PP1PPPPP/R1BQKBNR w KQha - 0 1</t>
  </si>
  <si>
    <t>rnbqkbnr/pp1p1ppp/8/2p1p3/2P1P3/8/PP1P1PPP/RNBQKBNR w KQha - 0 1</t>
  </si>
  <si>
    <t>=-</t>
  </si>
  <si>
    <t>+-?</t>
  </si>
  <si>
    <t>Timeouts</t>
  </si>
  <si>
    <t>Total Time</t>
  </si>
  <si>
    <t>742 / 1024</t>
  </si>
  <si>
    <t>V1</t>
  </si>
  <si>
    <t>V2</t>
  </si>
  <si>
    <t>Position 1</t>
  </si>
  <si>
    <t>V3</t>
  </si>
  <si>
    <t>Obs</t>
  </si>
  <si>
    <t>V4</t>
  </si>
  <si>
    <t>Dynamic depth
Reduced brain</t>
  </si>
  <si>
    <t>V4.5</t>
  </si>
  <si>
    <t>V5</t>
  </si>
  <si>
    <t>664 / 1024</t>
  </si>
  <si>
    <t>0</t>
  </si>
  <si>
    <t>1028-1059</t>
  </si>
  <si>
    <t>reduced brain
results vs V4</t>
  </si>
  <si>
    <t>transposition table - not recognize shortet mate</t>
  </si>
  <si>
    <t>castle points ?</t>
  </si>
  <si>
    <t>score procentual comparison</t>
  </si>
  <si>
    <t>vary piece and positional value depending on endgame closeness</t>
  </si>
  <si>
    <t>transposition check before or after mate ckeck?</t>
  </si>
  <si>
    <t>function intead of pos table ?</t>
  </si>
  <si>
    <t>king lee - maybe not needed</t>
  </si>
  <si>
    <t>tuple instead of 3 arrays moves, value, depth</t>
  </si>
  <si>
    <t>TT</t>
  </si>
  <si>
    <t>+= ?</t>
  </si>
  <si>
    <t>948-810</t>
  </si>
  <si>
    <t>3-c</t>
  </si>
  <si>
    <t>c</t>
  </si>
  <si>
    <t>2-c/3</t>
  </si>
  <si>
    <t>1+c/3</t>
  </si>
  <si>
    <t>r=0</t>
  </si>
  <si>
    <t>c=0</t>
  </si>
  <si>
    <t>4-r-c</t>
  </si>
  <si>
    <t>r=1</t>
  </si>
  <si>
    <t>c=1</t>
  </si>
  <si>
    <t>not working</t>
  </si>
  <si>
    <t>derive transposition from move</t>
  </si>
  <si>
    <t>transposition vector instead or 3 arrays in deep think</t>
  </si>
  <si>
    <t>tt2</t>
  </si>
  <si>
    <t>1014</t>
  </si>
  <si>
    <t>1058-904</t>
  </si>
  <si>
    <t>+- ?</t>
  </si>
  <si>
    <t>for my own program - surrender button while testing -&gt; saves time</t>
  </si>
  <si>
    <t>V5.5</t>
  </si>
  <si>
    <t>1038-1060</t>
  </si>
  <si>
    <t>668</t>
  </si>
  <si>
    <t>0-3</t>
  </si>
  <si>
    <t>V6.0</t>
  </si>
  <si>
    <t>705</t>
  </si>
  <si>
    <t>0-0</t>
  </si>
  <si>
    <t>move ordering
depth 4-&gt;5</t>
  </si>
  <si>
    <t>1246-1263</t>
  </si>
  <si>
    <t>1-2</t>
  </si>
  <si>
    <t>3-4</t>
  </si>
  <si>
    <t>5-6</t>
  </si>
  <si>
    <t>7-8</t>
  </si>
  <si>
    <t>9-10</t>
  </si>
  <si>
    <t>11-12</t>
  </si>
  <si>
    <t>13-14</t>
  </si>
  <si>
    <t>15-16</t>
  </si>
  <si>
    <t>17-18</t>
  </si>
  <si>
    <t>19-20</t>
  </si>
  <si>
    <t>21-22</t>
  </si>
  <si>
    <t>23-24</t>
  </si>
  <si>
    <t>sinus for square array
rescaled piece values</t>
  </si>
  <si>
    <t>Pawn</t>
  </si>
  <si>
    <t>Knight</t>
  </si>
  <si>
    <t>Bishop</t>
  </si>
  <si>
    <t>Rook</t>
  </si>
  <si>
    <t>Queen</t>
  </si>
  <si>
    <t>King</t>
  </si>
  <si>
    <t>Normal</t>
  </si>
  <si>
    <t>Min moves</t>
  </si>
  <si>
    <t>Max moves</t>
  </si>
  <si>
    <t>move value</t>
  </si>
  <si>
    <t>Move value</t>
  </si>
  <si>
    <t>Min value</t>
  </si>
  <si>
    <t>Max value</t>
  </si>
  <si>
    <t>Final value</t>
  </si>
  <si>
    <t>deviation</t>
  </si>
  <si>
    <t>old values</t>
  </si>
  <si>
    <t>base value</t>
  </si>
  <si>
    <t>nr moves</t>
  </si>
  <si>
    <t>true minimum</t>
  </si>
  <si>
    <t>minimum</t>
  </si>
  <si>
    <t>average</t>
  </si>
  <si>
    <t>maximum</t>
  </si>
  <si>
    <t>value</t>
  </si>
  <si>
    <t>true average</t>
  </si>
  <si>
    <t>Already tried</t>
  </si>
  <si>
    <t>transposition table</t>
  </si>
  <si>
    <t>Not tried</t>
  </si>
  <si>
    <t>search extensions check and captures and promotions</t>
  </si>
  <si>
    <t>2 tables for king</t>
  </si>
  <si>
    <t>2 tables for pawns</t>
  </si>
  <si>
    <t>detect passed pawns</t>
  </si>
  <si>
    <t>killer moves</t>
  </si>
  <si>
    <t>check move generation</t>
  </si>
  <si>
    <t>move ordering recapture</t>
  </si>
  <si>
    <t>late move reductions - assume best move is among first few due to ordering,
search the rest shallower, except if eval &gt; alpha
nu merge in late cand nu sunt capturi</t>
  </si>
  <si>
    <t>Remember</t>
  </si>
  <si>
    <t>moves are computed when get moves is called</t>
  </si>
  <si>
    <t>advanced pawn
+ release</t>
  </si>
  <si>
    <t>228-260</t>
  </si>
  <si>
    <t>pawn v2</t>
  </si>
  <si>
    <t>241-236</t>
  </si>
  <si>
    <t>new TT1
just retrieve</t>
  </si>
  <si>
    <t>new TT3
dual sort</t>
  </si>
  <si>
    <t>new TT2
new sort</t>
  </si>
  <si>
    <t>776-281</t>
  </si>
  <si>
    <t>new TT1
just retrieve
reduced calls</t>
  </si>
  <si>
    <t>699-230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</si>
</sst>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(* #,##0_);_(* \(#,##0\);_(* &quot;-&quot;_);_(@_)"/>
    <numFmt numFmtId="43" formatCode="_(* #,##0.00_);_(* \(#,##0.00\);_(* &quot;-&quot;??_);_(@_)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92D05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53">
    <xf numFmtId="0" fontId="0" fillId="0" borderId="0" xfId="0"/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4" fillId="0" borderId="0" xfId="0" applyFont="1"/>
    <xf numFmtId="0" fontId="2" fillId="4" borderId="0" xfId="0" applyFont="1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49" fontId="2" fillId="0" borderId="0" xfId="0" applyNumberFormat="1" applyFont="1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0" fillId="4" borderId="0" xfId="0" applyFill="1"/>
    <xf numFmtId="0" fontId="2" fillId="6" borderId="0" xfId="0" applyFont="1" applyFill="1" applyAlignment="1">
      <alignment horizontal="center" vertical="center"/>
    </xf>
    <xf numFmtId="0" fontId="0" fillId="6" borderId="0" xfId="0" applyFill="1"/>
    <xf numFmtId="49" fontId="2" fillId="3" borderId="0" xfId="0" applyNumberFormat="1" applyFont="1" applyFill="1" applyAlignment="1">
      <alignment horizontal="center" vertical="center"/>
    </xf>
    <xf numFmtId="41" fontId="0" fillId="0" borderId="0" xfId="2" applyNumberFormat="1" applyFont="1" applyFill="1" applyAlignment="1">
      <alignment horizontal="center" vertical="center"/>
    </xf>
    <xf numFmtId="0" fontId="0" fillId="0" borderId="0" xfId="2" applyNumberFormat="1" applyFont="1" applyFill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2" fillId="0" borderId="2" xfId="0" applyNumberFormat="1" applyFont="1" applyBorder="1" applyAlignment="1">
      <alignment horizontal="center" vertical="center"/>
    </xf>
    <xf numFmtId="49" fontId="0" fillId="0" borderId="2" xfId="0" applyNumberFormat="1" applyBorder="1" applyAlignment="1">
      <alignment horizontal="center" vertical="center"/>
    </xf>
    <xf numFmtId="49" fontId="0" fillId="0" borderId="3" xfId="0" applyNumberForma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0" borderId="5" xfId="0" applyBorder="1" applyAlignment="1">
      <alignment horizontal="center" vertical="center"/>
    </xf>
    <xf numFmtId="49" fontId="0" fillId="0" borderId="5" xfId="0" applyNumberFormat="1" applyBorder="1" applyAlignment="1">
      <alignment horizontal="center" vertical="center"/>
    </xf>
    <xf numFmtId="49" fontId="2" fillId="0" borderId="3" xfId="0" applyNumberFormat="1" applyFont="1" applyBorder="1" applyAlignment="1">
      <alignment horizontal="center" vertical="center"/>
    </xf>
    <xf numFmtId="49" fontId="0" fillId="5" borderId="0" xfId="0" applyNumberFormat="1" applyFill="1" applyAlignment="1">
      <alignment horizontal="center" vertical="center"/>
    </xf>
    <xf numFmtId="49" fontId="2" fillId="0" borderId="4" xfId="0" applyNumberFormat="1" applyFont="1" applyBorder="1" applyAlignment="1">
      <alignment horizontal="center" vertical="center"/>
    </xf>
    <xf numFmtId="49" fontId="2" fillId="0" borderId="5" xfId="0" applyNumberFormat="1" applyFont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49" fontId="2" fillId="3" borderId="0" xfId="0" applyNumberFormat="1" applyFont="1" applyFill="1" applyAlignment="1">
      <alignment horizontal="center" vertical="center" wrapText="1"/>
    </xf>
    <xf numFmtId="1" fontId="2" fillId="0" borderId="2" xfId="0" applyNumberFormat="1" applyFont="1" applyBorder="1" applyAlignment="1">
      <alignment horizontal="center" vertical="center"/>
    </xf>
    <xf numFmtId="1" fontId="0" fillId="0" borderId="2" xfId="0" applyNumberFormat="1" applyBorder="1" applyAlignment="1">
      <alignment horizontal="center" vertical="center"/>
    </xf>
    <xf numFmtId="1" fontId="2" fillId="0" borderId="0" xfId="0" applyNumberFormat="1" applyFont="1" applyAlignment="1">
      <alignment horizontal="center" vertical="center"/>
    </xf>
    <xf numFmtId="1" fontId="0" fillId="0" borderId="0" xfId="0" applyNumberFormat="1" applyAlignment="1">
      <alignment horizontal="center" vertical="center"/>
    </xf>
    <xf numFmtId="1" fontId="0" fillId="2" borderId="0" xfId="0" applyNumberFormat="1" applyFill="1" applyAlignment="1">
      <alignment horizontal="center" vertical="center"/>
    </xf>
    <xf numFmtId="10" fontId="0" fillId="0" borderId="4" xfId="0" applyNumberFormat="1" applyBorder="1" applyAlignment="1">
      <alignment horizontal="center" vertical="center"/>
    </xf>
    <xf numFmtId="10" fontId="2" fillId="0" borderId="5" xfId="0" applyNumberFormat="1" applyFont="1" applyBorder="1" applyAlignment="1">
      <alignment horizontal="center" vertical="center"/>
    </xf>
    <xf numFmtId="10" fontId="0" fillId="0" borderId="5" xfId="0" applyNumberFormat="1" applyBorder="1" applyAlignment="1">
      <alignment horizontal="center" vertical="center"/>
    </xf>
    <xf numFmtId="10" fontId="0" fillId="2" borderId="5" xfId="1" applyNumberFormat="1" applyFont="1" applyFill="1" applyBorder="1" applyAlignment="1">
      <alignment horizontal="center" vertical="center"/>
    </xf>
    <xf numFmtId="0" fontId="0" fillId="2" borderId="0" xfId="0" applyFill="1"/>
    <xf numFmtId="0" fontId="0" fillId="5" borderId="0" xfId="0" applyFill="1"/>
    <xf numFmtId="0" fontId="0" fillId="0" borderId="1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7" xfId="0" applyBorder="1"/>
    <xf numFmtId="0" fontId="0" fillId="0" borderId="4" xfId="0" applyBorder="1"/>
    <xf numFmtId="0" fontId="0" fillId="0" borderId="5" xfId="0" applyBorder="1"/>
    <xf numFmtId="0" fontId="0" fillId="0" borderId="8" xfId="0" applyBorder="1"/>
    <xf numFmtId="49" fontId="0" fillId="7" borderId="0" xfId="0" applyNumberFormat="1" applyFill="1" applyAlignment="1">
      <alignment horizontal="center" vertical="center"/>
    </xf>
    <xf numFmtId="10" fontId="0" fillId="0" borderId="5" xfId="1" applyNumberFormat="1" applyFont="1" applyFill="1" applyBorder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2" fillId="0" borderId="0" xfId="0" applyFont="1"/>
    <xf numFmtId="0" fontId="0" fillId="0" borderId="0" xfId="0" applyAlignment="1">
      <alignment wrapText="1"/>
    </xf>
    <xf numFmtId="49" fontId="2" fillId="0" borderId="0" xfId="0" applyNumberFormat="1" applyFont="1" applyAlignment="1">
      <alignment horizontal="center" vertical="center" wrapText="1"/>
    </xf>
  </cellXfs>
  <cellStyles count="3">
    <cellStyle name="Comma" xfId="2" builtinId="3"/>
    <cellStyle name="Normal" xfId="0" builtinId="0"/>
    <cellStyle name="Percent" xfId="1" builtinId="5"/>
  </cellStyles>
  <dxfs count="3">
    <dxf>
      <fill>
        <patternFill>
          <bgColor rgb="FF00B050"/>
        </patternFill>
      </fill>
    </dxf>
    <dxf>
      <fill>
        <patternFill>
          <bgColor theme="0" tint="-0.24994659260841701"/>
        </patternFill>
      </fill>
    </dxf>
    <dxf>
      <fill>
        <patternFill>
          <bgColor rgb="FFFFC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182880</xdr:colOff>
      <xdr:row>0</xdr:row>
      <xdr:rowOff>158401</xdr:rowOff>
    </xdr:from>
    <xdr:to>
      <xdr:col>16</xdr:col>
      <xdr:colOff>506778</xdr:colOff>
      <xdr:row>16</xdr:row>
      <xdr:rowOff>92477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13F413-EA8C-13DC-6191-04A45AB57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9880" y="158401"/>
          <a:ext cx="6419898" cy="3408796"/>
        </a:xfrm>
        <a:prstGeom prst="rect">
          <a:avLst/>
        </a:prstGeom>
      </xdr:spPr>
    </xdr:pic>
    <xdr:clientData/>
  </xdr:twoCellAnchor>
  <xdr:twoCellAnchor editAs="oneCell">
    <xdr:from>
      <xdr:col>0</xdr:col>
      <xdr:colOff>195975</xdr:colOff>
      <xdr:row>11</xdr:row>
      <xdr:rowOff>38099</xdr:rowOff>
    </xdr:from>
    <xdr:to>
      <xdr:col>5</xdr:col>
      <xdr:colOff>139239</xdr:colOff>
      <xdr:row>27</xdr:row>
      <xdr:rowOff>132524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5E6990-2E1C-AA60-6155-4D2C7FA16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5975" y="2049779"/>
          <a:ext cx="5810664" cy="3020505"/>
        </a:xfrm>
        <a:prstGeom prst="rect">
          <a:avLst/>
        </a:prstGeom>
      </xdr:spPr>
    </xdr:pic>
    <xdr:clientData/>
  </xdr:twoCellAnchor>
  <xdr:twoCellAnchor editAs="oneCell">
    <xdr:from>
      <xdr:col>9</xdr:col>
      <xdr:colOff>288162</xdr:colOff>
      <xdr:row>7</xdr:row>
      <xdr:rowOff>165382</xdr:rowOff>
    </xdr:from>
    <xdr:to>
      <xdr:col>15</xdr:col>
      <xdr:colOff>472440</xdr:colOff>
      <xdr:row>12</xdr:row>
      <xdr:rowOff>126279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466C89-4356-6014-7943-558C589B2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93962" y="1445542"/>
          <a:ext cx="3841878" cy="1423937"/>
        </a:xfrm>
        <a:prstGeom prst="rect">
          <a:avLst/>
        </a:prstGeom>
      </xdr:spPr>
    </xdr:pic>
    <xdr:clientData/>
  </xdr:twoCellAnchor>
  <xdr:twoCellAnchor editAs="oneCell">
    <xdr:from>
      <xdr:col>7</xdr:col>
      <xdr:colOff>121920</xdr:colOff>
      <xdr:row>19</xdr:row>
      <xdr:rowOff>60038</xdr:rowOff>
    </xdr:from>
    <xdr:to>
      <xdr:col>16</xdr:col>
      <xdr:colOff>157904</xdr:colOff>
      <xdr:row>33</xdr:row>
      <xdr:rowOff>126535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D568D34-B16C-FF24-65C9-77D7DA06D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08520" y="3900518"/>
          <a:ext cx="5522384" cy="2626817"/>
        </a:xfrm>
        <a:prstGeom prst="rect">
          <a:avLst/>
        </a:prstGeom>
      </xdr:spPr>
    </xdr:pic>
    <xdr:clientData/>
  </xdr:twoCellAnchor>
  <xdr:twoCellAnchor editAs="oneCell">
    <xdr:from>
      <xdr:col>0</xdr:col>
      <xdr:colOff>167640</xdr:colOff>
      <xdr:row>28</xdr:row>
      <xdr:rowOff>58912</xdr:rowOff>
    </xdr:from>
    <xdr:to>
      <xdr:col>5</xdr:col>
      <xdr:colOff>579500</xdr:colOff>
      <xdr:row>38</xdr:row>
      <xdr:rowOff>114986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715397-1493-B916-6E3C-78A668E62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7640" y="5179552"/>
          <a:ext cx="6279260" cy="1884874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</xdr:colOff>
      <xdr:row>34</xdr:row>
      <xdr:rowOff>57212</xdr:rowOff>
    </xdr:from>
    <xdr:to>
      <xdr:col>17</xdr:col>
      <xdr:colOff>61270</xdr:colOff>
      <xdr:row>52</xdr:row>
      <xdr:rowOff>113606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68D179D-2F15-8BBD-A68B-165DBEA90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17080" y="6640892"/>
          <a:ext cx="6126790" cy="33482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160020</xdr:colOff>
      <xdr:row>19</xdr:row>
      <xdr:rowOff>19962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9E35F4-2CBE-3D43-DE8C-3FCFE65BF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65620" cy="3494682"/>
        </a:xfrm>
        <a:prstGeom prst="rect">
          <a:avLst/>
        </a:prstGeom>
      </xdr:spPr>
    </xdr:pic>
    <xdr:clientData/>
  </xdr:twoCellAnchor>
  <xdr:twoCellAnchor editAs="oneCell">
    <xdr:from>
      <xdr:col>0</xdr:col>
      <xdr:colOff>259080</xdr:colOff>
      <xdr:row>19</xdr:row>
      <xdr:rowOff>150104</xdr:rowOff>
    </xdr:from>
    <xdr:to>
      <xdr:col>12</xdr:col>
      <xdr:colOff>547284</xdr:colOff>
      <xdr:row>26</xdr:row>
      <xdr:rowOff>150908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F62A34-7011-C702-E62F-87E6B4BBC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080" y="3624824"/>
          <a:ext cx="7603404" cy="1280964"/>
        </a:xfrm>
        <a:prstGeom prst="rect">
          <a:avLst/>
        </a:prstGeom>
      </xdr:spPr>
    </xdr:pic>
    <xdr:clientData/>
  </xdr:twoCellAnchor>
  <xdr:twoCellAnchor editAs="oneCell">
    <xdr:from>
      <xdr:col>11</xdr:col>
      <xdr:colOff>274320</xdr:colOff>
      <xdr:row>0</xdr:row>
      <xdr:rowOff>75083</xdr:rowOff>
    </xdr:from>
    <xdr:to>
      <xdr:col>21</xdr:col>
      <xdr:colOff>476367</xdr:colOff>
      <xdr:row>17</xdr:row>
      <xdr:rowOff>117217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F55500-4007-15A4-1D71-7D3C5C94D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79920" y="75083"/>
          <a:ext cx="6298047" cy="3151094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304800</xdr:colOff>
      <xdr:row>2</xdr:row>
      <xdr:rowOff>118672</xdr:rowOff>
    </xdr:from>
    <xdr:to>
      <xdr:col>23</xdr:col>
      <xdr:colOff>473843</xdr:colOff>
      <xdr:row>15</xdr:row>
      <xdr:rowOff>143755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A7340B8-3F50-26CC-F327-604CBF503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68000" y="484432"/>
          <a:ext cx="3826643" cy="2402523"/>
        </a:xfrm>
        <a:prstGeom prst="rect">
          <a:avLst/>
        </a:prstGeom>
      </xdr:spPr>
    </xdr:pic>
    <xdr:clientData/>
  </xdr:twoCellAnchor>
  <xdr:twoCellAnchor editAs="oneCell">
    <xdr:from>
      <xdr:col>13</xdr:col>
      <xdr:colOff>119590</xdr:colOff>
      <xdr:row>18</xdr:row>
      <xdr:rowOff>53340</xdr:rowOff>
    </xdr:from>
    <xdr:to>
      <xdr:col>23</xdr:col>
      <xdr:colOff>2217</xdr:colOff>
      <xdr:row>25</xdr:row>
      <xdr:rowOff>156723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DE34489-744F-8A10-D611-18E32BDDE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44390" y="3345180"/>
          <a:ext cx="5978627" cy="13835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28"/>
  <sheetViews>
    <sheetView tabSelected="1" topLeftCell="B1" workbookViewId="0">
      <selection activeCell="P6" sqref="P6"/>
    </sheetView>
  </sheetViews>
  <sheetFormatPr defaultRowHeight="14.4" x14ac:dyDescent="0.3"/>
  <cols>
    <col min="1" max="1" width="11.44140625" style="6" bestFit="1" customWidth="1"/>
    <col min="2" max="2" width="9.77734375" style="6" bestFit="1" customWidth="1"/>
    <col min="3" max="3" width="8.109375" style="1" bestFit="1" customWidth="1"/>
    <col min="4" max="4" width="8.77734375" style="1" hidden="1" customWidth="1"/>
    <col min="5" max="5" width="9.21875" style="1" hidden="1" customWidth="1"/>
    <col min="6" max="6" width="8.77734375" style="1" hidden="1" customWidth="1"/>
    <col min="7" max="7" width="13.88671875" style="1" bestFit="1" customWidth="1"/>
    <col min="8" max="8" width="7" style="1" bestFit="1" customWidth="1"/>
    <col min="9" max="9" width="12.6640625" style="1" bestFit="1" customWidth="1"/>
    <col min="10" max="10" width="19.21875" style="7" bestFit="1" customWidth="1"/>
    <col min="11" max="11" width="13.44140625" style="7" bestFit="1" customWidth="1"/>
    <col min="12" max="12" width="12.6640625" style="7" customWidth="1"/>
    <col min="13" max="13" width="10.44140625" style="7" customWidth="1"/>
    <col min="14" max="14" width="8.6640625" style="7" bestFit="1" customWidth="1"/>
    <col min="15" max="15" width="9.21875" style="7" bestFit="1" customWidth="1"/>
    <col min="16" max="16" width="8.6640625" style="7" bestFit="1" customWidth="1"/>
    <col min="17" max="17" width="10.77734375" style="7" customWidth="1"/>
    <col min="18" max="18" width="15" style="7" customWidth="1"/>
    <col min="19" max="19" width="14.109375" style="7" bestFit="1" customWidth="1"/>
    <col min="20" max="21" width="9.21875" style="7" customWidth="1"/>
    <col min="22" max="16384" width="8.88671875" style="7"/>
  </cols>
  <sheetData>
    <row r="1" spans="1:23" x14ac:dyDescent="0.3">
      <c r="C1" s="11" t="s">
        <v>0</v>
      </c>
      <c r="D1" s="11" t="s">
        <v>121</v>
      </c>
      <c r="E1" s="11" t="s">
        <v>122</v>
      </c>
      <c r="F1" s="26" t="s">
        <v>124</v>
      </c>
      <c r="G1" s="11" t="s">
        <v>126</v>
      </c>
      <c r="H1" s="11" t="s">
        <v>128</v>
      </c>
      <c r="I1" s="11" t="s">
        <v>129</v>
      </c>
      <c r="J1" s="11" t="s">
        <v>162</v>
      </c>
      <c r="K1" s="11" t="s">
        <v>166</v>
      </c>
      <c r="L1" s="6" t="s">
        <v>58</v>
      </c>
      <c r="O1" s="6"/>
      <c r="P1" s="6"/>
      <c r="Q1" s="6"/>
      <c r="R1" s="6"/>
    </row>
    <row r="2" spans="1:23" s="6" customFormat="1" ht="72.599999999999994" thickBot="1" x14ac:dyDescent="0.35">
      <c r="B2" s="6" t="s">
        <v>125</v>
      </c>
      <c r="C2" s="11"/>
      <c r="D2" s="11" t="s">
        <v>1</v>
      </c>
      <c r="E2" s="11" t="s">
        <v>123</v>
      </c>
      <c r="F2" s="11" t="s">
        <v>17</v>
      </c>
      <c r="G2" s="27" t="s">
        <v>127</v>
      </c>
      <c r="H2" s="11"/>
      <c r="I2" s="27" t="s">
        <v>133</v>
      </c>
      <c r="J2" s="27" t="s">
        <v>183</v>
      </c>
      <c r="K2" s="27" t="s">
        <v>169</v>
      </c>
      <c r="M2" s="6" t="s">
        <v>142</v>
      </c>
      <c r="N2" s="6" t="s">
        <v>157</v>
      </c>
      <c r="O2" s="52" t="s">
        <v>221</v>
      </c>
      <c r="P2" s="6" t="s">
        <v>223</v>
      </c>
      <c r="Q2" s="52" t="s">
        <v>225</v>
      </c>
      <c r="R2" s="52" t="s">
        <v>229</v>
      </c>
      <c r="S2" s="52" t="s">
        <v>227</v>
      </c>
      <c r="T2" s="52" t="s">
        <v>226</v>
      </c>
    </row>
    <row r="3" spans="1:23" s="15" customFormat="1" x14ac:dyDescent="0.3">
      <c r="A3" s="14"/>
      <c r="B3" s="15" t="s">
        <v>2</v>
      </c>
      <c r="C3" s="16">
        <v>1</v>
      </c>
      <c r="D3" s="16" t="s">
        <v>18</v>
      </c>
      <c r="E3" s="16" t="s">
        <v>26</v>
      </c>
      <c r="F3" s="16" t="s">
        <v>57</v>
      </c>
      <c r="G3" s="16" t="s">
        <v>120</v>
      </c>
      <c r="H3" s="29"/>
      <c r="I3" s="16" t="s">
        <v>130</v>
      </c>
      <c r="J3" s="15" t="s">
        <v>164</v>
      </c>
      <c r="K3" s="15" t="s">
        <v>167</v>
      </c>
      <c r="L3" s="16"/>
      <c r="M3" s="28">
        <v>1054</v>
      </c>
      <c r="N3" s="15" t="s">
        <v>158</v>
      </c>
      <c r="O3" s="29">
        <v>1081</v>
      </c>
      <c r="P3" s="29">
        <v>1081</v>
      </c>
      <c r="Q3" s="29">
        <v>1084</v>
      </c>
      <c r="R3" s="29">
        <v>1092</v>
      </c>
      <c r="S3" s="28"/>
      <c r="T3" s="28"/>
      <c r="U3" s="28"/>
      <c r="V3" s="28"/>
      <c r="W3" s="28"/>
    </row>
    <row r="4" spans="1:23" s="6" customFormat="1" x14ac:dyDescent="0.3">
      <c r="A4" s="17"/>
      <c r="B4" s="6" t="s">
        <v>118</v>
      </c>
      <c r="C4" s="7"/>
      <c r="D4" s="7"/>
      <c r="E4" s="7"/>
      <c r="F4" s="7"/>
      <c r="G4" s="7" t="s">
        <v>25</v>
      </c>
      <c r="H4" s="31"/>
      <c r="I4" s="7" t="s">
        <v>131</v>
      </c>
      <c r="J4" s="31" t="s">
        <v>165</v>
      </c>
      <c r="K4" s="31" t="s">
        <v>168</v>
      </c>
      <c r="L4" s="7"/>
      <c r="M4" s="31">
        <v>1</v>
      </c>
      <c r="N4" s="7" t="s">
        <v>24</v>
      </c>
      <c r="O4" s="31">
        <v>0</v>
      </c>
      <c r="P4" s="31">
        <v>0</v>
      </c>
      <c r="Q4" s="31">
        <v>0</v>
      </c>
      <c r="R4" s="31">
        <v>0</v>
      </c>
      <c r="S4" s="31"/>
      <c r="T4" s="30"/>
      <c r="U4" s="30"/>
      <c r="V4" s="30"/>
      <c r="W4" s="30"/>
    </row>
    <row r="5" spans="1:23" x14ac:dyDescent="0.3">
      <c r="A5" s="17"/>
      <c r="B5" s="6" t="s">
        <v>119</v>
      </c>
      <c r="C5" s="7"/>
      <c r="D5" s="7"/>
      <c r="E5" s="7"/>
      <c r="F5" s="7"/>
      <c r="G5" s="7"/>
      <c r="H5" s="31"/>
      <c r="I5" s="7" t="s">
        <v>132</v>
      </c>
      <c r="J5" s="31" t="s">
        <v>163</v>
      </c>
      <c r="K5" s="31" t="s">
        <v>170</v>
      </c>
      <c r="M5" s="31" t="s">
        <v>144</v>
      </c>
      <c r="N5" s="7" t="s">
        <v>159</v>
      </c>
      <c r="O5" s="31" t="s">
        <v>222</v>
      </c>
      <c r="P5" s="31" t="s">
        <v>224</v>
      </c>
      <c r="Q5" s="31" t="s">
        <v>228</v>
      </c>
      <c r="R5" s="31" t="s">
        <v>230</v>
      </c>
      <c r="S5" s="31"/>
      <c r="T5" s="31"/>
      <c r="U5" s="31"/>
      <c r="V5" s="31"/>
      <c r="W5" s="31"/>
    </row>
    <row r="6" spans="1:23" x14ac:dyDescent="0.3">
      <c r="A6" s="18"/>
      <c r="B6" s="2" t="s">
        <v>3</v>
      </c>
      <c r="D6" s="1">
        <v>38</v>
      </c>
      <c r="E6" s="1">
        <v>30</v>
      </c>
      <c r="F6" s="1">
        <v>17</v>
      </c>
      <c r="G6" s="1">
        <v>18</v>
      </c>
      <c r="H6" s="31">
        <v>21</v>
      </c>
      <c r="I6" s="1">
        <v>20</v>
      </c>
      <c r="J6" s="31">
        <v>15</v>
      </c>
      <c r="K6" s="31">
        <v>28</v>
      </c>
      <c r="L6" s="1">
        <v>16</v>
      </c>
      <c r="M6" s="31">
        <v>20</v>
      </c>
      <c r="N6" s="1">
        <v>16</v>
      </c>
      <c r="O6" s="31">
        <v>13</v>
      </c>
      <c r="P6" s="31">
        <v>16</v>
      </c>
      <c r="Q6" s="31">
        <v>15</v>
      </c>
      <c r="R6" s="31">
        <v>14</v>
      </c>
      <c r="S6" s="31"/>
      <c r="T6" s="31"/>
      <c r="U6" s="31"/>
      <c r="V6" s="31"/>
      <c r="W6" s="31"/>
    </row>
    <row r="7" spans="1:23" x14ac:dyDescent="0.3">
      <c r="A7" s="18"/>
      <c r="B7" s="2" t="s">
        <v>4</v>
      </c>
      <c r="D7" s="1">
        <v>0</v>
      </c>
      <c r="E7" s="1">
        <v>6</v>
      </c>
      <c r="F7" s="1">
        <v>10</v>
      </c>
      <c r="G7" s="1">
        <v>7</v>
      </c>
      <c r="H7" s="31">
        <v>3</v>
      </c>
      <c r="I7" s="1">
        <v>4</v>
      </c>
      <c r="J7" s="31">
        <v>9</v>
      </c>
      <c r="K7" s="31">
        <v>5</v>
      </c>
      <c r="L7" s="1">
        <v>6</v>
      </c>
      <c r="M7" s="31">
        <v>1</v>
      </c>
      <c r="N7" s="1">
        <v>3</v>
      </c>
      <c r="O7" s="31">
        <v>2</v>
      </c>
      <c r="P7" s="31">
        <v>6</v>
      </c>
      <c r="Q7" s="31">
        <v>4</v>
      </c>
      <c r="R7" s="31">
        <v>3</v>
      </c>
      <c r="S7" s="31"/>
      <c r="T7" s="31"/>
      <c r="U7" s="31"/>
      <c r="V7" s="31"/>
      <c r="W7" s="31"/>
    </row>
    <row r="8" spans="1:23" x14ac:dyDescent="0.3">
      <c r="A8" s="18" t="s">
        <v>8</v>
      </c>
      <c r="B8" s="2" t="s">
        <v>5</v>
      </c>
      <c r="D8" s="1">
        <v>0</v>
      </c>
      <c r="E8" s="1">
        <v>2</v>
      </c>
      <c r="F8" s="1">
        <v>11</v>
      </c>
      <c r="G8" s="1">
        <v>13</v>
      </c>
      <c r="H8" s="31">
        <v>14</v>
      </c>
      <c r="I8" s="1">
        <v>14</v>
      </c>
      <c r="J8" s="31">
        <v>14</v>
      </c>
      <c r="K8" s="31">
        <v>5</v>
      </c>
      <c r="L8" s="1">
        <v>16</v>
      </c>
      <c r="M8" s="31">
        <v>17</v>
      </c>
      <c r="N8" s="1">
        <v>19</v>
      </c>
      <c r="O8" s="31">
        <v>23</v>
      </c>
      <c r="P8" s="31">
        <v>16</v>
      </c>
      <c r="Q8" s="31">
        <v>19</v>
      </c>
      <c r="R8" s="31">
        <v>21</v>
      </c>
      <c r="S8" s="31"/>
      <c r="T8" s="31"/>
      <c r="U8" s="31"/>
      <c r="V8" s="31"/>
      <c r="W8" s="31"/>
    </row>
    <row r="9" spans="1:23" x14ac:dyDescent="0.3">
      <c r="A9" s="18"/>
      <c r="B9" s="2" t="s">
        <v>6</v>
      </c>
      <c r="D9" s="19">
        <f t="shared" ref="D9:L9" si="0">SUM(D6:D8)</f>
        <v>38</v>
      </c>
      <c r="E9" s="19">
        <f t="shared" si="0"/>
        <v>38</v>
      </c>
      <c r="F9" s="19">
        <f t="shared" si="0"/>
        <v>38</v>
      </c>
      <c r="G9" s="19">
        <f>SUM(G6:G8)</f>
        <v>38</v>
      </c>
      <c r="H9" s="32">
        <f>SUM(H6:H8)</f>
        <v>38</v>
      </c>
      <c r="I9" s="19">
        <f t="shared" ref="I9" si="1">SUM(I6:I8)</f>
        <v>38</v>
      </c>
      <c r="J9" s="32">
        <f t="shared" ref="J9:K9" si="2">SUM(J6:J8)</f>
        <v>38</v>
      </c>
      <c r="K9" s="32">
        <f t="shared" si="2"/>
        <v>38</v>
      </c>
      <c r="L9" s="19">
        <f t="shared" si="0"/>
        <v>38</v>
      </c>
      <c r="M9" s="19">
        <f>SUM(M6:M8)</f>
        <v>38</v>
      </c>
      <c r="N9" s="19">
        <f>SUM(N6:N8)</f>
        <v>38</v>
      </c>
      <c r="O9" s="19">
        <f>SUM(O6:O8)</f>
        <v>38</v>
      </c>
      <c r="P9" s="19">
        <f>SUM(P6:P8)</f>
        <v>38</v>
      </c>
      <c r="Q9" s="19">
        <f>SUM(Q6:Q8)</f>
        <v>38</v>
      </c>
      <c r="R9" s="19">
        <f>SUM(R6:R8)</f>
        <v>38</v>
      </c>
      <c r="S9" s="31"/>
      <c r="T9" s="31"/>
      <c r="U9" s="31"/>
      <c r="V9" s="31"/>
      <c r="W9" s="31"/>
    </row>
    <row r="10" spans="1:23" s="35" customFormat="1" ht="15" thickBot="1" x14ac:dyDescent="0.35">
      <c r="A10" s="33"/>
      <c r="B10" s="34" t="s">
        <v>7</v>
      </c>
      <c r="D10" s="36">
        <f t="shared" ref="D10:L10" si="3">(D6+D7/2)/D9</f>
        <v>1</v>
      </c>
      <c r="E10" s="36">
        <f t="shared" si="3"/>
        <v>0.86842105263157898</v>
      </c>
      <c r="F10" s="36">
        <f t="shared" si="3"/>
        <v>0.57894736842105265</v>
      </c>
      <c r="G10" s="36">
        <f>(G6+G7/2)/G9</f>
        <v>0.56578947368421051</v>
      </c>
      <c r="H10" s="36">
        <f>(H6+H7/2)/H9</f>
        <v>0.59210526315789469</v>
      </c>
      <c r="I10" s="36">
        <f t="shared" ref="I10" si="4">(I6+I7/2)/I9</f>
        <v>0.57894736842105265</v>
      </c>
      <c r="J10" s="36">
        <f t="shared" ref="J10:K10" si="5">(J6+J7/2)/J9</f>
        <v>0.51315789473684215</v>
      </c>
      <c r="K10" s="36">
        <f t="shared" si="5"/>
        <v>0.80263157894736847</v>
      </c>
      <c r="L10" s="36">
        <f t="shared" si="3"/>
        <v>0.5</v>
      </c>
      <c r="M10" s="36">
        <f t="shared" ref="M10:N10" si="6">(M6+M7/2)/M9</f>
        <v>0.53947368421052633</v>
      </c>
      <c r="N10" s="36">
        <f t="shared" si="6"/>
        <v>0.46052631578947367</v>
      </c>
      <c r="O10" s="36">
        <f t="shared" ref="O10:P10" si="7">(O6+O7/2)/O9</f>
        <v>0.36842105263157893</v>
      </c>
      <c r="P10" s="36">
        <f t="shared" si="7"/>
        <v>0.5</v>
      </c>
      <c r="Q10" s="36">
        <f t="shared" ref="Q10:R10" si="8">(Q6+Q7/2)/Q9</f>
        <v>0.44736842105263158</v>
      </c>
      <c r="R10" s="36">
        <f t="shared" si="8"/>
        <v>0.40789473684210525</v>
      </c>
      <c r="S10" s="48"/>
    </row>
    <row r="11" spans="1:23" s="16" customFormat="1" x14ac:dyDescent="0.3">
      <c r="A11" s="14"/>
      <c r="B11" s="15" t="s">
        <v>9</v>
      </c>
      <c r="C11" s="16" t="s">
        <v>171</v>
      </c>
      <c r="D11" s="16" t="s">
        <v>14</v>
      </c>
      <c r="E11" s="16" t="s">
        <v>15</v>
      </c>
      <c r="F11" s="16" t="s">
        <v>15</v>
      </c>
      <c r="G11" s="16" t="s">
        <v>15</v>
      </c>
      <c r="I11" s="16" t="s">
        <v>15</v>
      </c>
      <c r="J11" s="7" t="s">
        <v>15</v>
      </c>
      <c r="K11" s="7" t="s">
        <v>15</v>
      </c>
      <c r="L11" s="16" t="s">
        <v>15</v>
      </c>
      <c r="M11" s="7" t="s">
        <v>15</v>
      </c>
      <c r="N11" s="7"/>
      <c r="O11" s="7" t="s">
        <v>15</v>
      </c>
      <c r="P11" s="7"/>
      <c r="Q11" s="7"/>
      <c r="R11" s="7"/>
      <c r="S11" s="7"/>
    </row>
    <row r="12" spans="1:23" x14ac:dyDescent="0.3">
      <c r="A12" s="17"/>
      <c r="B12" s="6" t="s">
        <v>10</v>
      </c>
      <c r="C12" s="7" t="s">
        <v>172</v>
      </c>
      <c r="D12" s="7" t="s">
        <v>14</v>
      </c>
      <c r="E12" s="7" t="s">
        <v>15</v>
      </c>
      <c r="F12" s="7" t="s">
        <v>15</v>
      </c>
      <c r="G12" s="7" t="s">
        <v>15</v>
      </c>
      <c r="H12" s="7"/>
      <c r="I12" s="7" t="s">
        <v>15</v>
      </c>
      <c r="J12" s="7" t="s">
        <v>15</v>
      </c>
      <c r="K12" s="7" t="s">
        <v>15</v>
      </c>
      <c r="L12" s="7" t="s">
        <v>15</v>
      </c>
      <c r="M12" s="7" t="s">
        <v>15</v>
      </c>
      <c r="O12" s="7" t="s">
        <v>15</v>
      </c>
    </row>
    <row r="13" spans="1:23" x14ac:dyDescent="0.3">
      <c r="A13" s="17"/>
      <c r="B13" s="6" t="s">
        <v>11</v>
      </c>
      <c r="C13" s="7" t="s">
        <v>173</v>
      </c>
      <c r="D13" s="7" t="s">
        <v>16</v>
      </c>
      <c r="E13" s="7" t="s">
        <v>14</v>
      </c>
      <c r="F13" s="7" t="s">
        <v>15</v>
      </c>
      <c r="G13" s="7" t="s">
        <v>15</v>
      </c>
      <c r="H13" s="7"/>
      <c r="I13" s="7" t="s">
        <v>15</v>
      </c>
      <c r="J13" s="7" t="s">
        <v>15</v>
      </c>
      <c r="K13" s="7" t="s">
        <v>15</v>
      </c>
      <c r="L13" s="7" t="s">
        <v>15</v>
      </c>
      <c r="M13" s="7" t="s">
        <v>15</v>
      </c>
      <c r="O13" s="7" t="s">
        <v>15</v>
      </c>
    </row>
    <row r="14" spans="1:23" x14ac:dyDescent="0.3">
      <c r="A14" s="17" t="s">
        <v>104</v>
      </c>
      <c r="B14" s="6" t="s">
        <v>12</v>
      </c>
      <c r="C14" s="7" t="s">
        <v>174</v>
      </c>
      <c r="D14" s="7" t="s">
        <v>16</v>
      </c>
      <c r="E14" s="7" t="s">
        <v>16</v>
      </c>
      <c r="F14" s="7" t="s">
        <v>15</v>
      </c>
      <c r="G14" s="7" t="s">
        <v>15</v>
      </c>
      <c r="H14" s="7"/>
      <c r="I14" s="7" t="s">
        <v>15</v>
      </c>
      <c r="J14" s="7" t="s">
        <v>15</v>
      </c>
      <c r="K14" s="7" t="s">
        <v>15</v>
      </c>
      <c r="L14" s="7" t="s">
        <v>15</v>
      </c>
      <c r="M14" s="7" t="s">
        <v>15</v>
      </c>
      <c r="O14" s="7" t="s">
        <v>15</v>
      </c>
    </row>
    <row r="15" spans="1:23" x14ac:dyDescent="0.3">
      <c r="A15" s="17"/>
      <c r="B15" s="6" t="s">
        <v>13</v>
      </c>
      <c r="C15" s="7" t="s">
        <v>175</v>
      </c>
      <c r="D15" s="7" t="s">
        <v>16</v>
      </c>
      <c r="E15" s="7" t="s">
        <v>16</v>
      </c>
      <c r="F15" s="7" t="s">
        <v>14</v>
      </c>
      <c r="G15" s="7" t="s">
        <v>15</v>
      </c>
      <c r="H15" s="7"/>
      <c r="I15" s="7" t="s">
        <v>15</v>
      </c>
      <c r="J15" s="7" t="s">
        <v>15</v>
      </c>
      <c r="K15" s="7" t="s">
        <v>15</v>
      </c>
      <c r="L15" s="7" t="s">
        <v>15</v>
      </c>
      <c r="M15" s="7" t="s">
        <v>143</v>
      </c>
      <c r="O15" s="7" t="s">
        <v>15</v>
      </c>
    </row>
    <row r="16" spans="1:23" x14ac:dyDescent="0.3">
      <c r="A16" s="17"/>
      <c r="B16" s="6" t="s">
        <v>21</v>
      </c>
      <c r="C16" s="7" t="s">
        <v>176</v>
      </c>
      <c r="D16" s="7" t="s">
        <v>16</v>
      </c>
      <c r="E16" s="7" t="s">
        <v>16</v>
      </c>
      <c r="F16" s="7" t="s">
        <v>14</v>
      </c>
      <c r="G16" s="7" t="s">
        <v>117</v>
      </c>
      <c r="H16" s="7"/>
      <c r="I16" s="7" t="s">
        <v>117</v>
      </c>
      <c r="J16" s="7" t="s">
        <v>15</v>
      </c>
      <c r="K16" s="7" t="s">
        <v>15</v>
      </c>
      <c r="L16" s="7" t="s">
        <v>15</v>
      </c>
      <c r="M16" s="7" t="s">
        <v>15</v>
      </c>
      <c r="O16" s="7" t="s">
        <v>15</v>
      </c>
    </row>
    <row r="17" spans="1:15" x14ac:dyDescent="0.3">
      <c r="A17" s="17"/>
      <c r="B17" s="6" t="s">
        <v>22</v>
      </c>
      <c r="C17" s="7" t="s">
        <v>177</v>
      </c>
      <c r="D17" s="7" t="s">
        <v>16</v>
      </c>
      <c r="E17" s="7" t="s">
        <v>16</v>
      </c>
      <c r="F17" s="7" t="s">
        <v>16</v>
      </c>
      <c r="G17" s="7" t="s">
        <v>16</v>
      </c>
      <c r="H17" s="7"/>
      <c r="I17" s="7" t="s">
        <v>16</v>
      </c>
      <c r="J17" s="7" t="s">
        <v>16</v>
      </c>
      <c r="K17" s="7" t="s">
        <v>16</v>
      </c>
      <c r="L17" s="7" t="s">
        <v>16</v>
      </c>
      <c r="O17" s="7" t="s">
        <v>16</v>
      </c>
    </row>
    <row r="18" spans="1:15" x14ac:dyDescent="0.3">
      <c r="A18" s="17"/>
      <c r="B18" s="6" t="s">
        <v>23</v>
      </c>
      <c r="C18" s="7" t="s">
        <v>178</v>
      </c>
      <c r="D18" s="7" t="s">
        <v>16</v>
      </c>
      <c r="E18" s="7" t="s">
        <v>16</v>
      </c>
      <c r="F18" s="7" t="s">
        <v>16</v>
      </c>
      <c r="G18" s="7" t="s">
        <v>16</v>
      </c>
      <c r="H18" s="7"/>
      <c r="I18" s="7" t="s">
        <v>16</v>
      </c>
      <c r="J18" s="7" t="s">
        <v>160</v>
      </c>
      <c r="K18" s="7" t="s">
        <v>15</v>
      </c>
      <c r="L18" s="7" t="s">
        <v>16</v>
      </c>
      <c r="O18" s="7" t="s">
        <v>160</v>
      </c>
    </row>
    <row r="19" spans="1:15" x14ac:dyDescent="0.3">
      <c r="A19" s="17"/>
      <c r="B19" s="6" t="s">
        <v>106</v>
      </c>
      <c r="C19" s="7" t="s">
        <v>179</v>
      </c>
      <c r="D19" s="7"/>
      <c r="E19" s="7"/>
      <c r="F19" s="7"/>
      <c r="G19" s="7" t="s">
        <v>15</v>
      </c>
      <c r="H19" s="7"/>
      <c r="I19" s="7" t="s">
        <v>15</v>
      </c>
      <c r="J19" s="7" t="s">
        <v>15</v>
      </c>
      <c r="K19" s="7" t="s">
        <v>15</v>
      </c>
      <c r="O19" s="7" t="s">
        <v>15</v>
      </c>
    </row>
    <row r="20" spans="1:15" x14ac:dyDescent="0.3">
      <c r="A20" s="22"/>
      <c r="B20" s="6" t="s">
        <v>107</v>
      </c>
      <c r="C20" s="7" t="s">
        <v>180</v>
      </c>
      <c r="G20" s="7" t="s">
        <v>15</v>
      </c>
      <c r="H20" s="7"/>
      <c r="I20" s="7" t="s">
        <v>15</v>
      </c>
      <c r="J20" s="7" t="s">
        <v>15</v>
      </c>
      <c r="K20" s="7" t="s">
        <v>15</v>
      </c>
      <c r="O20" s="7" t="s">
        <v>15</v>
      </c>
    </row>
    <row r="21" spans="1:15" x14ac:dyDescent="0.3">
      <c r="A21" s="22"/>
      <c r="B21" s="6" t="s">
        <v>108</v>
      </c>
      <c r="C21" s="7" t="s">
        <v>181</v>
      </c>
      <c r="G21" s="23" t="s">
        <v>116</v>
      </c>
      <c r="H21" s="7"/>
      <c r="I21" s="23" t="s">
        <v>116</v>
      </c>
      <c r="J21" s="47" t="s">
        <v>160</v>
      </c>
      <c r="K21" s="7" t="s">
        <v>160</v>
      </c>
      <c r="O21" s="7" t="s">
        <v>160</v>
      </c>
    </row>
    <row r="22" spans="1:15" x14ac:dyDescent="0.3">
      <c r="A22" s="22"/>
      <c r="B22" s="6" t="s">
        <v>109</v>
      </c>
      <c r="C22" s="7" t="s">
        <v>182</v>
      </c>
      <c r="G22" s="23" t="s">
        <v>15</v>
      </c>
      <c r="H22" s="7"/>
      <c r="I22" s="23" t="s">
        <v>15</v>
      </c>
      <c r="J22" s="47" t="s">
        <v>160</v>
      </c>
      <c r="K22" s="7" t="s">
        <v>160</v>
      </c>
      <c r="O22" s="7" t="s">
        <v>160</v>
      </c>
    </row>
    <row r="23" spans="1:15" x14ac:dyDescent="0.3">
      <c r="A23" s="22"/>
    </row>
    <row r="24" spans="1:15" x14ac:dyDescent="0.3">
      <c r="A24" s="22"/>
    </row>
    <row r="25" spans="1:15" s="21" customFormat="1" ht="15" thickBot="1" x14ac:dyDescent="0.35">
      <c r="A25" s="24"/>
      <c r="B25" s="25"/>
      <c r="C25" s="20"/>
      <c r="D25" s="20"/>
      <c r="E25" s="20"/>
      <c r="F25" s="20"/>
      <c r="G25" s="20"/>
      <c r="H25" s="20"/>
      <c r="I25" s="20"/>
    </row>
    <row r="26" spans="1:15" x14ac:dyDescent="0.3">
      <c r="A26" s="7" t="s">
        <v>105</v>
      </c>
      <c r="B26" s="6">
        <v>1</v>
      </c>
      <c r="C26" s="7"/>
      <c r="D26" s="7" t="s">
        <v>19</v>
      </c>
      <c r="E26" s="7" t="s">
        <v>19</v>
      </c>
      <c r="F26" s="7" t="s">
        <v>19</v>
      </c>
      <c r="G26" s="7" t="s">
        <v>19</v>
      </c>
      <c r="H26" s="7" t="s">
        <v>19</v>
      </c>
      <c r="I26" s="7" t="s">
        <v>19</v>
      </c>
      <c r="J26" s="7" t="s">
        <v>19</v>
      </c>
    </row>
    <row r="27" spans="1:15" x14ac:dyDescent="0.3">
      <c r="A27" s="7"/>
      <c r="B27" s="6">
        <v>2</v>
      </c>
      <c r="C27" s="7"/>
      <c r="D27" s="7"/>
      <c r="E27" s="7"/>
      <c r="F27" s="7"/>
      <c r="G27" s="7"/>
      <c r="H27" s="7"/>
      <c r="I27" s="7"/>
    </row>
    <row r="28" spans="1:15" x14ac:dyDescent="0.3">
      <c r="A28" s="7"/>
      <c r="B28" s="6" t="s">
        <v>20</v>
      </c>
      <c r="C28" s="7"/>
      <c r="D28" s="7"/>
      <c r="E28" s="7"/>
      <c r="F28" s="7"/>
      <c r="G28" s="7"/>
      <c r="H28" s="7"/>
      <c r="I28" s="7"/>
    </row>
  </sheetData>
  <phoneticPr fontId="3" type="noConversion"/>
  <conditionalFormatting sqref="D11:Q17 A11:C18 T11:XFD20 J11:K22 D18:N20 O18:O23 A19:B20 C19:C22 P18:Q20 R11:R20 S11:S22">
    <cfRule type="expression" dxfId="2" priority="1">
      <formula>LEFT(A11,1)="-"</formula>
    </cfRule>
    <cfRule type="expression" dxfId="1" priority="2">
      <formula>LEFT(A11,1)="="</formula>
    </cfRule>
    <cfRule type="expression" dxfId="0" priority="3">
      <formula>LEFT(A11,1)="+"</formula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ECC83E-8348-4146-816C-57BE35348FD9}">
  <dimension ref="A1:H20"/>
  <sheetViews>
    <sheetView workbookViewId="0">
      <selection activeCell="G16" sqref="G16:G17"/>
    </sheetView>
  </sheetViews>
  <sheetFormatPr defaultRowHeight="14.4" x14ac:dyDescent="0.3"/>
  <cols>
    <col min="1" max="1" width="28.88671875" style="10" customWidth="1"/>
    <col min="2" max="2" width="27" bestFit="1" customWidth="1"/>
    <col min="3" max="3" width="2.21875" style="8" customWidth="1"/>
    <col min="4" max="4" width="29.21875" style="10" bestFit="1" customWidth="1"/>
    <col min="5" max="5" width="9.21875" style="1" customWidth="1"/>
    <col min="6" max="6" width="2.44140625" style="8" customWidth="1"/>
    <col min="7" max="7" width="36.44140625" style="10" customWidth="1"/>
    <col min="8" max="8" width="8.6640625" style="1" bestFit="1" customWidth="1"/>
  </cols>
  <sheetData>
    <row r="1" spans="1:8" s="2" customFormat="1" x14ac:dyDescent="0.3">
      <c r="A1" s="9" t="s">
        <v>59</v>
      </c>
      <c r="B1" s="2" t="s">
        <v>61</v>
      </c>
      <c r="C1" s="4"/>
      <c r="D1" s="9" t="s">
        <v>95</v>
      </c>
      <c r="E1" s="2" t="s">
        <v>61</v>
      </c>
      <c r="F1" s="4"/>
      <c r="G1" s="9" t="s">
        <v>60</v>
      </c>
      <c r="H1" s="2" t="s">
        <v>61</v>
      </c>
    </row>
    <row r="2" spans="1:8" x14ac:dyDescent="0.3">
      <c r="A2" s="10" t="s">
        <v>27</v>
      </c>
      <c r="B2" t="s">
        <v>40</v>
      </c>
      <c r="D2" s="10" t="s">
        <v>69</v>
      </c>
      <c r="E2" s="1" t="s">
        <v>76</v>
      </c>
      <c r="G2" s="10" t="s">
        <v>63</v>
      </c>
      <c r="H2" s="1" t="s">
        <v>62</v>
      </c>
    </row>
    <row r="3" spans="1:8" x14ac:dyDescent="0.3">
      <c r="A3" s="10" t="s">
        <v>28</v>
      </c>
      <c r="B3" t="s">
        <v>41</v>
      </c>
      <c r="D3" s="10" t="s">
        <v>94</v>
      </c>
      <c r="E3" s="1" t="s">
        <v>77</v>
      </c>
      <c r="G3" s="10" t="s">
        <v>64</v>
      </c>
      <c r="H3" s="1" t="s">
        <v>62</v>
      </c>
    </row>
    <row r="4" spans="1:8" x14ac:dyDescent="0.3">
      <c r="A4" s="10" t="s">
        <v>29</v>
      </c>
      <c r="B4" t="s">
        <v>42</v>
      </c>
      <c r="D4" s="10" t="s">
        <v>70</v>
      </c>
      <c r="E4" s="1" t="s">
        <v>78</v>
      </c>
      <c r="G4" s="10" t="s">
        <v>65</v>
      </c>
      <c r="H4" s="1" t="s">
        <v>62</v>
      </c>
    </row>
    <row r="5" spans="1:8" x14ac:dyDescent="0.3">
      <c r="A5" s="10" t="s">
        <v>110</v>
      </c>
      <c r="B5" t="s">
        <v>43</v>
      </c>
      <c r="D5" s="10" t="s">
        <v>71</v>
      </c>
      <c r="E5" s="1" t="s">
        <v>79</v>
      </c>
      <c r="G5" s="10" t="s">
        <v>66</v>
      </c>
      <c r="H5" s="1" t="s">
        <v>62</v>
      </c>
    </row>
    <row r="6" spans="1:8" x14ac:dyDescent="0.3">
      <c r="A6" s="10" t="s">
        <v>111</v>
      </c>
      <c r="B6" t="s">
        <v>44</v>
      </c>
      <c r="D6" s="10" t="s">
        <v>72</v>
      </c>
      <c r="E6" s="1" t="s">
        <v>80</v>
      </c>
      <c r="G6" s="10" t="s">
        <v>67</v>
      </c>
      <c r="H6" s="1" t="s">
        <v>62</v>
      </c>
    </row>
    <row r="7" spans="1:8" x14ac:dyDescent="0.3">
      <c r="A7" s="10" t="s">
        <v>112</v>
      </c>
      <c r="B7" t="s">
        <v>45</v>
      </c>
      <c r="D7" s="10" t="s">
        <v>73</v>
      </c>
      <c r="E7" s="1" t="s">
        <v>81</v>
      </c>
      <c r="G7" s="10" t="s">
        <v>68</v>
      </c>
      <c r="H7" s="1" t="s">
        <v>62</v>
      </c>
    </row>
    <row r="8" spans="1:8" x14ac:dyDescent="0.3">
      <c r="A8" s="10" t="s">
        <v>113</v>
      </c>
      <c r="B8" t="s">
        <v>46</v>
      </c>
      <c r="D8" s="10" t="s">
        <v>74</v>
      </c>
      <c r="E8" s="1" t="s">
        <v>82</v>
      </c>
    </row>
    <row r="9" spans="1:8" x14ac:dyDescent="0.3">
      <c r="A9" s="10" t="s">
        <v>114</v>
      </c>
      <c r="B9" t="s">
        <v>47</v>
      </c>
      <c r="D9" s="10" t="s">
        <v>75</v>
      </c>
      <c r="E9" s="1" t="s">
        <v>83</v>
      </c>
    </row>
    <row r="10" spans="1:8" x14ac:dyDescent="0.3">
      <c r="A10" s="10" t="s">
        <v>115</v>
      </c>
      <c r="B10" t="s">
        <v>48</v>
      </c>
      <c r="D10" s="10" t="s">
        <v>98</v>
      </c>
      <c r="E10" s="1" t="s">
        <v>101</v>
      </c>
    </row>
    <row r="11" spans="1:8" x14ac:dyDescent="0.3">
      <c r="A11" s="10" t="s">
        <v>30</v>
      </c>
      <c r="B11" t="s">
        <v>84</v>
      </c>
      <c r="D11" s="10" t="s">
        <v>102</v>
      </c>
      <c r="E11" s="1" t="s">
        <v>100</v>
      </c>
    </row>
    <row r="12" spans="1:8" x14ac:dyDescent="0.3">
      <c r="A12" s="10" t="s">
        <v>31</v>
      </c>
      <c r="B12" t="s">
        <v>92</v>
      </c>
    </row>
    <row r="13" spans="1:8" x14ac:dyDescent="0.3">
      <c r="A13" s="10" t="s">
        <v>32</v>
      </c>
      <c r="B13" t="s">
        <v>85</v>
      </c>
    </row>
    <row r="14" spans="1:8" x14ac:dyDescent="0.3">
      <c r="A14" s="10" t="s">
        <v>33</v>
      </c>
      <c r="B14" t="s">
        <v>86</v>
      </c>
      <c r="D14" s="9" t="s">
        <v>96</v>
      </c>
    </row>
    <row r="15" spans="1:8" x14ac:dyDescent="0.3">
      <c r="A15" s="10" t="s">
        <v>34</v>
      </c>
      <c r="B15" t="s">
        <v>87</v>
      </c>
      <c r="D15" s="10" t="s">
        <v>97</v>
      </c>
      <c r="E15" s="5" t="s">
        <v>101</v>
      </c>
    </row>
    <row r="16" spans="1:8" x14ac:dyDescent="0.3">
      <c r="A16" s="10" t="s">
        <v>35</v>
      </c>
      <c r="B16" t="s">
        <v>88</v>
      </c>
      <c r="D16" s="10" t="s">
        <v>99</v>
      </c>
      <c r="E16" s="5" t="s">
        <v>100</v>
      </c>
    </row>
    <row r="17" spans="1:2" x14ac:dyDescent="0.3">
      <c r="A17" s="10" t="s">
        <v>36</v>
      </c>
      <c r="B17" t="s">
        <v>93</v>
      </c>
    </row>
    <row r="18" spans="1:2" x14ac:dyDescent="0.3">
      <c r="A18" s="10" t="s">
        <v>37</v>
      </c>
      <c r="B18" t="s">
        <v>89</v>
      </c>
    </row>
    <row r="19" spans="1:2" x14ac:dyDescent="0.3">
      <c r="A19" s="10" t="s">
        <v>38</v>
      </c>
      <c r="B19" t="s">
        <v>90</v>
      </c>
    </row>
    <row r="20" spans="1:2" x14ac:dyDescent="0.3">
      <c r="A20" s="10" t="s">
        <v>39</v>
      </c>
      <c r="B20" t="s">
        <v>91</v>
      </c>
    </row>
  </sheetData>
  <phoneticPr fontId="3" type="noConversion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D34EC-FC63-4B23-9C13-E548752F8F18}">
  <dimension ref="A1:E19"/>
  <sheetViews>
    <sheetView workbookViewId="0">
      <selection activeCell="C14" sqref="C14"/>
    </sheetView>
  </sheetViews>
  <sheetFormatPr defaultRowHeight="14.4" x14ac:dyDescent="0.3"/>
  <cols>
    <col min="1" max="1" width="53.5546875" customWidth="1"/>
    <col min="3" max="3" width="45.88671875" customWidth="1"/>
    <col min="5" max="5" width="24.109375" bestFit="1" customWidth="1"/>
  </cols>
  <sheetData>
    <row r="1" spans="1:5" s="3" customFormat="1" ht="21" x14ac:dyDescent="0.4">
      <c r="A1" s="3" t="s">
        <v>49</v>
      </c>
      <c r="C1" s="3" t="s">
        <v>52</v>
      </c>
      <c r="E1" s="3" t="s">
        <v>53</v>
      </c>
    </row>
    <row r="3" spans="1:5" x14ac:dyDescent="0.3">
      <c r="A3" t="s">
        <v>50</v>
      </c>
      <c r="C3" t="s">
        <v>134</v>
      </c>
    </row>
    <row r="4" spans="1:5" x14ac:dyDescent="0.3">
      <c r="A4" t="s">
        <v>51</v>
      </c>
      <c r="C4" t="s">
        <v>138</v>
      </c>
      <c r="E4" t="s">
        <v>54</v>
      </c>
    </row>
    <row r="5" spans="1:5" x14ac:dyDescent="0.3">
      <c r="A5" t="s">
        <v>103</v>
      </c>
      <c r="E5" t="s">
        <v>55</v>
      </c>
    </row>
    <row r="6" spans="1:5" x14ac:dyDescent="0.3">
      <c r="C6" t="s">
        <v>141</v>
      </c>
    </row>
    <row r="7" spans="1:5" x14ac:dyDescent="0.3">
      <c r="A7" s="38" t="s">
        <v>136</v>
      </c>
      <c r="E7" t="s">
        <v>140</v>
      </c>
    </row>
    <row r="8" spans="1:5" x14ac:dyDescent="0.3">
      <c r="A8" t="s">
        <v>137</v>
      </c>
    </row>
    <row r="10" spans="1:5" x14ac:dyDescent="0.3">
      <c r="A10" t="s">
        <v>135</v>
      </c>
    </row>
    <row r="12" spans="1:5" ht="21" x14ac:dyDescent="0.4">
      <c r="A12" t="s">
        <v>139</v>
      </c>
      <c r="C12" s="3" t="s">
        <v>219</v>
      </c>
    </row>
    <row r="13" spans="1:5" x14ac:dyDescent="0.3">
      <c r="C13" t="s">
        <v>220</v>
      </c>
    </row>
    <row r="14" spans="1:5" x14ac:dyDescent="0.3">
      <c r="A14" t="s">
        <v>56</v>
      </c>
      <c r="E14" t="s">
        <v>161</v>
      </c>
    </row>
    <row r="17" spans="1:1" ht="21" x14ac:dyDescent="0.4">
      <c r="A17" s="3" t="s">
        <v>154</v>
      </c>
    </row>
    <row r="18" spans="1:1" x14ac:dyDescent="0.3">
      <c r="A18" t="s">
        <v>155</v>
      </c>
    </row>
    <row r="19" spans="1:1" x14ac:dyDescent="0.3">
      <c r="A19" t="s">
        <v>156</v>
      </c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EAF94-0E16-4CA3-BC74-F1B2EB7F4AB9}">
  <dimension ref="A1:U22"/>
  <sheetViews>
    <sheetView workbookViewId="0">
      <selection activeCell="N27" sqref="N27"/>
    </sheetView>
  </sheetViews>
  <sheetFormatPr defaultRowHeight="14.4" x14ac:dyDescent="0.3"/>
  <cols>
    <col min="1" max="15" width="6.44140625" customWidth="1"/>
  </cols>
  <sheetData>
    <row r="1" spans="1:21" ht="15" thickBot="1" x14ac:dyDescent="0.35">
      <c r="B1">
        <v>0</v>
      </c>
      <c r="C1">
        <v>1</v>
      </c>
      <c r="D1">
        <v>2</v>
      </c>
      <c r="E1">
        <v>3</v>
      </c>
      <c r="G1">
        <v>0</v>
      </c>
      <c r="H1">
        <v>1</v>
      </c>
      <c r="I1">
        <v>2</v>
      </c>
      <c r="J1">
        <v>3</v>
      </c>
      <c r="L1">
        <v>0</v>
      </c>
      <c r="M1">
        <v>1</v>
      </c>
      <c r="N1">
        <v>2</v>
      </c>
      <c r="O1">
        <v>3</v>
      </c>
    </row>
    <row r="2" spans="1:21" x14ac:dyDescent="0.3">
      <c r="A2">
        <v>0</v>
      </c>
      <c r="B2" s="39">
        <v>4</v>
      </c>
      <c r="C2" s="40">
        <v>3</v>
      </c>
      <c r="D2" s="40">
        <v>2</v>
      </c>
      <c r="E2" s="41">
        <v>1</v>
      </c>
      <c r="F2">
        <v>0</v>
      </c>
      <c r="G2" s="37">
        <f>2*($F2)*(G$1)+ABS(G$7-$F8)</f>
        <v>0</v>
      </c>
      <c r="H2" s="37">
        <f t="shared" ref="H2:J2" si="0">2*($F2)*(H$1)+ABS(H$7-$F8)</f>
        <v>1</v>
      </c>
      <c r="I2" s="37">
        <f t="shared" si="0"/>
        <v>2</v>
      </c>
      <c r="J2" s="37">
        <f t="shared" si="0"/>
        <v>3</v>
      </c>
      <c r="K2">
        <v>0</v>
      </c>
      <c r="L2" s="37">
        <f>ABS(B2-G2)</f>
        <v>4</v>
      </c>
      <c r="M2" s="37">
        <f t="shared" ref="M2:O2" si="1">ABS(C2-H2)</f>
        <v>2</v>
      </c>
      <c r="N2" s="37">
        <f t="shared" si="1"/>
        <v>0</v>
      </c>
      <c r="O2" s="37">
        <f t="shared" si="1"/>
        <v>2</v>
      </c>
    </row>
    <row r="3" spans="1:21" x14ac:dyDescent="0.3">
      <c r="A3">
        <v>1</v>
      </c>
      <c r="B3" s="42">
        <v>3</v>
      </c>
      <c r="C3">
        <v>7</v>
      </c>
      <c r="D3">
        <v>6</v>
      </c>
      <c r="E3" s="43">
        <v>5</v>
      </c>
      <c r="F3">
        <v>1</v>
      </c>
      <c r="G3" s="37">
        <f t="shared" ref="G3:J3" si="2">2*($F3)*(G$1)+ABS(G$7-$F9)</f>
        <v>1</v>
      </c>
      <c r="H3" s="37">
        <f t="shared" si="2"/>
        <v>2</v>
      </c>
      <c r="I3" s="37">
        <f t="shared" si="2"/>
        <v>5</v>
      </c>
      <c r="J3" s="37">
        <f t="shared" si="2"/>
        <v>8</v>
      </c>
      <c r="K3">
        <v>1</v>
      </c>
      <c r="L3" s="37">
        <f t="shared" ref="L3:L5" si="3">ABS(B3-G3)</f>
        <v>2</v>
      </c>
      <c r="M3" s="37">
        <f t="shared" ref="M3:M5" si="4">ABS(C3-H3)</f>
        <v>5</v>
      </c>
      <c r="N3" s="37">
        <f t="shared" ref="N3:N5" si="5">ABS(D3-I3)</f>
        <v>1</v>
      </c>
      <c r="O3" s="37">
        <f t="shared" ref="O3:O5" si="6">ABS(E3-J3)</f>
        <v>3</v>
      </c>
      <c r="Q3" s="37">
        <f>SUM(L2:O5)</f>
        <v>44</v>
      </c>
    </row>
    <row r="4" spans="1:21" x14ac:dyDescent="0.3">
      <c r="A4">
        <v>2</v>
      </c>
      <c r="B4" s="42">
        <v>2</v>
      </c>
      <c r="C4">
        <v>6</v>
      </c>
      <c r="D4">
        <v>9</v>
      </c>
      <c r="E4" s="43">
        <v>8</v>
      </c>
      <c r="F4">
        <v>2</v>
      </c>
      <c r="G4" s="37">
        <f t="shared" ref="G4:J4" si="7">2*($F4)*(G$1)+ABS(G$7-$F10)</f>
        <v>2</v>
      </c>
      <c r="H4" s="37">
        <f t="shared" si="7"/>
        <v>5</v>
      </c>
      <c r="I4" s="37">
        <f t="shared" si="7"/>
        <v>8</v>
      </c>
      <c r="J4" s="37">
        <f t="shared" si="7"/>
        <v>13</v>
      </c>
      <c r="K4">
        <v>2</v>
      </c>
      <c r="L4" s="37">
        <f t="shared" si="3"/>
        <v>0</v>
      </c>
      <c r="M4" s="37">
        <f t="shared" si="4"/>
        <v>1</v>
      </c>
      <c r="N4" s="37">
        <f t="shared" si="5"/>
        <v>1</v>
      </c>
      <c r="O4" s="37">
        <f t="shared" si="6"/>
        <v>5</v>
      </c>
    </row>
    <row r="5" spans="1:21" ht="15" thickBot="1" x14ac:dyDescent="0.35">
      <c r="A5">
        <v>3</v>
      </c>
      <c r="B5" s="44">
        <v>1</v>
      </c>
      <c r="C5" s="45">
        <v>5</v>
      </c>
      <c r="D5" s="45">
        <v>8</v>
      </c>
      <c r="E5" s="46">
        <v>10</v>
      </c>
      <c r="F5">
        <v>3</v>
      </c>
      <c r="G5" s="37">
        <f t="shared" ref="G5:J5" si="8">2*($F5)*(G$1)+ABS(G$7-$F11)</f>
        <v>3</v>
      </c>
      <c r="H5" s="37">
        <f t="shared" si="8"/>
        <v>8</v>
      </c>
      <c r="I5" s="37">
        <f t="shared" si="8"/>
        <v>13</v>
      </c>
      <c r="J5" s="37">
        <f t="shared" si="8"/>
        <v>18</v>
      </c>
      <c r="K5">
        <v>3</v>
      </c>
      <c r="L5" s="37">
        <f t="shared" si="3"/>
        <v>2</v>
      </c>
      <c r="M5" s="37">
        <f t="shared" si="4"/>
        <v>3</v>
      </c>
      <c r="N5" s="37">
        <f t="shared" si="5"/>
        <v>5</v>
      </c>
      <c r="O5" s="37">
        <f t="shared" si="6"/>
        <v>8</v>
      </c>
    </row>
    <row r="7" spans="1:21" ht="15" thickBot="1" x14ac:dyDescent="0.35">
      <c r="B7">
        <v>0</v>
      </c>
      <c r="C7">
        <v>1</v>
      </c>
      <c r="D7">
        <v>2</v>
      </c>
      <c r="E7">
        <v>3</v>
      </c>
      <c r="G7">
        <v>0</v>
      </c>
      <c r="H7">
        <v>1</v>
      </c>
      <c r="I7">
        <v>2</v>
      </c>
      <c r="J7">
        <v>3</v>
      </c>
      <c r="L7">
        <v>0</v>
      </c>
      <c r="M7">
        <v>1</v>
      </c>
      <c r="N7">
        <v>2</v>
      </c>
      <c r="O7">
        <v>3</v>
      </c>
    </row>
    <row r="8" spans="1:21" x14ac:dyDescent="0.3">
      <c r="A8">
        <v>0</v>
      </c>
      <c r="B8" s="39">
        <v>4</v>
      </c>
      <c r="C8" s="40">
        <v>3</v>
      </c>
      <c r="D8" s="40">
        <v>2</v>
      </c>
      <c r="E8" s="41">
        <v>1</v>
      </c>
      <c r="F8">
        <v>0</v>
      </c>
      <c r="G8" s="37">
        <f>4-ABS(G$7-$F8)+G$7*$F8</f>
        <v>4</v>
      </c>
      <c r="H8" s="37">
        <f t="shared" ref="H8:J11" si="9">4-ABS(H$7-$F8)+H$7*$F8</f>
        <v>3</v>
      </c>
      <c r="I8" s="37">
        <f t="shared" si="9"/>
        <v>2</v>
      </c>
      <c r="J8" s="37">
        <f t="shared" si="9"/>
        <v>1</v>
      </c>
      <c r="K8">
        <v>0</v>
      </c>
      <c r="L8" s="37">
        <f>ABS(B8-G8)</f>
        <v>0</v>
      </c>
      <c r="M8" s="37">
        <f t="shared" ref="M8:M11" si="10">ABS(C8-H8)</f>
        <v>0</v>
      </c>
      <c r="N8" s="37">
        <f t="shared" ref="N8:N11" si="11">ABS(D8-I8)</f>
        <v>0</v>
      </c>
      <c r="O8" s="37">
        <f t="shared" ref="O8:O11" si="12">ABS(E8-J8)</f>
        <v>0</v>
      </c>
    </row>
    <row r="9" spans="1:21" x14ac:dyDescent="0.3">
      <c r="A9">
        <v>1</v>
      </c>
      <c r="B9" s="42">
        <v>3</v>
      </c>
      <c r="C9">
        <v>7</v>
      </c>
      <c r="D9">
        <v>6</v>
      </c>
      <c r="E9" s="43">
        <v>5</v>
      </c>
      <c r="F9">
        <v>1</v>
      </c>
      <c r="G9" s="37">
        <f t="shared" ref="G9:G11" si="13">4-ABS(G$7-$F9)+G$7*$F9</f>
        <v>3</v>
      </c>
      <c r="H9" s="37">
        <f t="shared" si="9"/>
        <v>5</v>
      </c>
      <c r="I9" s="37">
        <f t="shared" si="9"/>
        <v>5</v>
      </c>
      <c r="J9" s="37">
        <f t="shared" si="9"/>
        <v>5</v>
      </c>
      <c r="K9">
        <v>1</v>
      </c>
      <c r="L9" s="37">
        <f t="shared" ref="L9:L11" si="14">ABS(B9-G9)</f>
        <v>0</v>
      </c>
      <c r="M9" s="37">
        <f t="shared" si="10"/>
        <v>2</v>
      </c>
      <c r="N9" s="37">
        <f t="shared" si="11"/>
        <v>1</v>
      </c>
      <c r="O9" s="37">
        <f t="shared" si="12"/>
        <v>0</v>
      </c>
      <c r="Q9" s="37">
        <f>SUM(L8:O11)</f>
        <v>10</v>
      </c>
    </row>
    <row r="10" spans="1:21" x14ac:dyDescent="0.3">
      <c r="A10">
        <v>2</v>
      </c>
      <c r="B10" s="42">
        <v>2</v>
      </c>
      <c r="C10">
        <v>6</v>
      </c>
      <c r="D10">
        <v>9</v>
      </c>
      <c r="E10" s="43">
        <v>8</v>
      </c>
      <c r="F10">
        <v>2</v>
      </c>
      <c r="G10" s="37">
        <f t="shared" si="13"/>
        <v>2</v>
      </c>
      <c r="H10" s="37">
        <f t="shared" si="9"/>
        <v>5</v>
      </c>
      <c r="I10" s="37">
        <f t="shared" si="9"/>
        <v>8</v>
      </c>
      <c r="J10" s="37">
        <f t="shared" si="9"/>
        <v>9</v>
      </c>
      <c r="K10">
        <v>2</v>
      </c>
      <c r="L10" s="37">
        <f t="shared" si="14"/>
        <v>0</v>
      </c>
      <c r="M10" s="37">
        <f t="shared" si="10"/>
        <v>1</v>
      </c>
      <c r="N10" s="37">
        <f t="shared" si="11"/>
        <v>1</v>
      </c>
      <c r="O10" s="37">
        <f t="shared" si="12"/>
        <v>1</v>
      </c>
    </row>
    <row r="11" spans="1:21" ht="15" thickBot="1" x14ac:dyDescent="0.35">
      <c r="A11">
        <v>3</v>
      </c>
      <c r="B11" s="44">
        <v>1</v>
      </c>
      <c r="C11" s="45">
        <v>5</v>
      </c>
      <c r="D11" s="45">
        <v>8</v>
      </c>
      <c r="E11" s="46">
        <v>10</v>
      </c>
      <c r="F11">
        <v>3</v>
      </c>
      <c r="G11" s="37">
        <f t="shared" si="13"/>
        <v>1</v>
      </c>
      <c r="H11" s="37">
        <f t="shared" si="9"/>
        <v>5</v>
      </c>
      <c r="I11" s="37">
        <f t="shared" si="9"/>
        <v>9</v>
      </c>
      <c r="J11" s="37">
        <f t="shared" si="9"/>
        <v>13</v>
      </c>
      <c r="K11">
        <v>3</v>
      </c>
      <c r="L11" s="37">
        <f t="shared" si="14"/>
        <v>0</v>
      </c>
      <c r="M11" s="37">
        <f t="shared" si="10"/>
        <v>0</v>
      </c>
      <c r="N11" s="37">
        <f t="shared" si="11"/>
        <v>1</v>
      </c>
      <c r="O11" s="37">
        <f t="shared" si="12"/>
        <v>3</v>
      </c>
    </row>
    <row r="14" spans="1:21" ht="15" thickBot="1" x14ac:dyDescent="0.35">
      <c r="N14">
        <v>0</v>
      </c>
      <c r="O14">
        <v>1</v>
      </c>
      <c r="P14">
        <v>2</v>
      </c>
      <c r="Q14">
        <v>3</v>
      </c>
      <c r="R14">
        <v>4</v>
      </c>
      <c r="S14">
        <v>5</v>
      </c>
      <c r="T14">
        <v>6</v>
      </c>
      <c r="U14">
        <v>7</v>
      </c>
    </row>
    <row r="15" spans="1:21" x14ac:dyDescent="0.3">
      <c r="H15" t="s">
        <v>149</v>
      </c>
      <c r="I15" t="s">
        <v>150</v>
      </c>
      <c r="K15" t="s">
        <v>151</v>
      </c>
      <c r="M15">
        <v>0</v>
      </c>
      <c r="N15" s="39">
        <v>1</v>
      </c>
      <c r="O15" s="40">
        <v>2</v>
      </c>
      <c r="P15" s="40">
        <v>3</v>
      </c>
      <c r="Q15" s="41">
        <v>5</v>
      </c>
      <c r="R15" s="39">
        <v>5</v>
      </c>
      <c r="S15" s="40">
        <v>3</v>
      </c>
      <c r="T15" s="40">
        <v>2</v>
      </c>
      <c r="U15" s="41">
        <v>1</v>
      </c>
    </row>
    <row r="16" spans="1:21" x14ac:dyDescent="0.3">
      <c r="D16" t="s">
        <v>145</v>
      </c>
      <c r="H16" t="s">
        <v>152</v>
      </c>
      <c r="I16" t="s">
        <v>153</v>
      </c>
      <c r="M16">
        <v>1</v>
      </c>
      <c r="N16" s="42">
        <v>2</v>
      </c>
      <c r="O16">
        <v>4</v>
      </c>
      <c r="P16">
        <v>6</v>
      </c>
      <c r="Q16" s="43">
        <v>7</v>
      </c>
      <c r="R16" s="42">
        <v>7</v>
      </c>
      <c r="S16">
        <v>6</v>
      </c>
      <c r="T16">
        <v>4</v>
      </c>
      <c r="U16" s="43">
        <v>2</v>
      </c>
    </row>
    <row r="17" spans="4:21" x14ac:dyDescent="0.3">
      <c r="D17" t="s">
        <v>147</v>
      </c>
      <c r="M17">
        <v>2</v>
      </c>
      <c r="N17" s="42">
        <v>3</v>
      </c>
      <c r="O17">
        <v>6</v>
      </c>
      <c r="P17">
        <v>8</v>
      </c>
      <c r="Q17" s="43">
        <v>9</v>
      </c>
      <c r="R17" s="42">
        <v>9</v>
      </c>
      <c r="S17">
        <v>8</v>
      </c>
      <c r="T17">
        <v>6</v>
      </c>
      <c r="U17" s="43">
        <v>3</v>
      </c>
    </row>
    <row r="18" spans="4:21" ht="15" thickBot="1" x14ac:dyDescent="0.35">
      <c r="D18" t="s">
        <v>148</v>
      </c>
      <c r="M18">
        <v>3</v>
      </c>
      <c r="N18" s="44">
        <v>5</v>
      </c>
      <c r="O18" s="45">
        <v>7</v>
      </c>
      <c r="P18" s="45">
        <v>9</v>
      </c>
      <c r="Q18" s="46">
        <v>10</v>
      </c>
      <c r="R18" s="44">
        <v>10</v>
      </c>
      <c r="S18" s="45">
        <v>9</v>
      </c>
      <c r="T18" s="45">
        <v>7</v>
      </c>
      <c r="U18" s="46">
        <v>5</v>
      </c>
    </row>
    <row r="19" spans="4:21" x14ac:dyDescent="0.3">
      <c r="D19" t="s">
        <v>146</v>
      </c>
      <c r="M19">
        <v>4</v>
      </c>
      <c r="N19" s="39">
        <v>5</v>
      </c>
      <c r="O19" s="40">
        <v>7</v>
      </c>
      <c r="P19" s="40">
        <v>9</v>
      </c>
      <c r="Q19" s="41">
        <v>10</v>
      </c>
      <c r="R19" s="39">
        <v>10</v>
      </c>
      <c r="S19" s="40">
        <v>9</v>
      </c>
      <c r="T19" s="40">
        <v>7</v>
      </c>
      <c r="U19" s="41">
        <v>5</v>
      </c>
    </row>
    <row r="20" spans="4:21" x14ac:dyDescent="0.3">
      <c r="M20">
        <v>5</v>
      </c>
      <c r="N20" s="42">
        <v>3</v>
      </c>
      <c r="O20">
        <v>6</v>
      </c>
      <c r="P20">
        <v>8</v>
      </c>
      <c r="Q20" s="43">
        <v>9</v>
      </c>
      <c r="R20" s="42">
        <v>9</v>
      </c>
      <c r="S20">
        <v>8</v>
      </c>
      <c r="T20">
        <v>6</v>
      </c>
      <c r="U20" s="43">
        <v>3</v>
      </c>
    </row>
    <row r="21" spans="4:21" x14ac:dyDescent="0.3">
      <c r="M21">
        <v>6</v>
      </c>
      <c r="N21" s="42">
        <v>2</v>
      </c>
      <c r="O21">
        <v>4</v>
      </c>
      <c r="P21">
        <v>6</v>
      </c>
      <c r="Q21" s="43">
        <v>7</v>
      </c>
      <c r="R21" s="42">
        <v>7</v>
      </c>
      <c r="S21">
        <v>6</v>
      </c>
      <c r="T21">
        <v>4</v>
      </c>
      <c r="U21" s="43">
        <v>2</v>
      </c>
    </row>
    <row r="22" spans="4:21" ht="15" thickBot="1" x14ac:dyDescent="0.35">
      <c r="M22">
        <v>7</v>
      </c>
      <c r="N22" s="44">
        <v>1</v>
      </c>
      <c r="O22" s="45">
        <v>2</v>
      </c>
      <c r="P22" s="45">
        <v>3</v>
      </c>
      <c r="Q22" s="46">
        <v>5</v>
      </c>
      <c r="R22" s="44">
        <v>5</v>
      </c>
      <c r="S22" s="45">
        <v>3</v>
      </c>
      <c r="T22" s="45">
        <v>2</v>
      </c>
      <c r="U22" s="46">
        <v>1</v>
      </c>
    </row>
  </sheetData>
  <phoneticPr fontId="3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AB14C-A094-4A3E-9DDA-981C7296CEB7}">
  <dimension ref="A1:J31"/>
  <sheetViews>
    <sheetView workbookViewId="0">
      <selection activeCell="F13" sqref="F13"/>
    </sheetView>
  </sheetViews>
  <sheetFormatPr defaultColWidth="11.33203125" defaultRowHeight="14.4" x14ac:dyDescent="0.3"/>
  <cols>
    <col min="1" max="1" width="3" style="13" bestFit="1" customWidth="1"/>
    <col min="2" max="2" width="9.21875" style="12" customWidth="1"/>
    <col min="3" max="3" width="11.44140625" style="12" customWidth="1"/>
    <col min="4" max="4" width="12.44140625" style="12" customWidth="1"/>
    <col min="5" max="5" width="14.88671875" style="12" customWidth="1"/>
    <col min="6" max="6" width="15.88671875" style="12" customWidth="1"/>
    <col min="7" max="7" width="17" style="12" customWidth="1"/>
    <col min="8" max="8" width="19.6640625" style="12" customWidth="1"/>
    <col min="9" max="10" width="24.109375" style="12" customWidth="1"/>
    <col min="11" max="11" width="15.5546875" style="12" bestFit="1" customWidth="1"/>
    <col min="12" max="12" width="13.109375" style="12" customWidth="1"/>
    <col min="13" max="16384" width="11.33203125" style="12"/>
  </cols>
  <sheetData>
    <row r="1" spans="1:10" s="13" customFormat="1" x14ac:dyDescent="0.3">
      <c r="B1" s="13">
        <v>2</v>
      </c>
      <c r="C1" s="13">
        <v>3</v>
      </c>
      <c r="D1" s="13">
        <v>4</v>
      </c>
      <c r="E1" s="13">
        <v>5</v>
      </c>
      <c r="F1" s="13">
        <v>6</v>
      </c>
      <c r="G1" s="13">
        <v>7</v>
      </c>
      <c r="H1" s="13">
        <v>8</v>
      </c>
      <c r="I1" s="13">
        <v>9</v>
      </c>
      <c r="J1" s="13">
        <v>10</v>
      </c>
    </row>
    <row r="2" spans="1:10" x14ac:dyDescent="0.3">
      <c r="A2" s="13">
        <v>2</v>
      </c>
      <c r="B2" s="12">
        <f t="shared" ref="B2:J17" si="0">$A2^B$1</f>
        <v>4</v>
      </c>
      <c r="C2" s="12">
        <f t="shared" si="0"/>
        <v>8</v>
      </c>
      <c r="D2" s="12">
        <f t="shared" si="0"/>
        <v>16</v>
      </c>
      <c r="E2" s="12">
        <f t="shared" si="0"/>
        <v>32</v>
      </c>
      <c r="F2" s="12">
        <f t="shared" si="0"/>
        <v>64</v>
      </c>
      <c r="G2" s="12">
        <f t="shared" si="0"/>
        <v>128</v>
      </c>
      <c r="H2" s="12">
        <f t="shared" si="0"/>
        <v>256</v>
      </c>
      <c r="I2" s="12">
        <f t="shared" si="0"/>
        <v>512</v>
      </c>
      <c r="J2" s="12">
        <f t="shared" si="0"/>
        <v>1024</v>
      </c>
    </row>
    <row r="3" spans="1:10" x14ac:dyDescent="0.3">
      <c r="A3" s="13">
        <v>4</v>
      </c>
      <c r="B3" s="12">
        <f t="shared" si="0"/>
        <v>16</v>
      </c>
      <c r="C3" s="12">
        <f t="shared" si="0"/>
        <v>64</v>
      </c>
      <c r="D3" s="12">
        <f t="shared" si="0"/>
        <v>256</v>
      </c>
      <c r="E3" s="12">
        <f t="shared" si="0"/>
        <v>1024</v>
      </c>
      <c r="F3" s="12">
        <f t="shared" si="0"/>
        <v>4096</v>
      </c>
      <c r="G3" s="12">
        <f t="shared" si="0"/>
        <v>16384</v>
      </c>
      <c r="H3" s="12">
        <f t="shared" si="0"/>
        <v>65536</v>
      </c>
      <c r="I3" s="12">
        <f t="shared" si="0"/>
        <v>262144</v>
      </c>
      <c r="J3" s="12">
        <f t="shared" si="0"/>
        <v>1048576</v>
      </c>
    </row>
    <row r="4" spans="1:10" x14ac:dyDescent="0.3">
      <c r="A4" s="13">
        <v>6</v>
      </c>
      <c r="B4" s="12">
        <f t="shared" si="0"/>
        <v>36</v>
      </c>
      <c r="C4" s="12">
        <f t="shared" si="0"/>
        <v>216</v>
      </c>
      <c r="D4" s="12">
        <f t="shared" si="0"/>
        <v>1296</v>
      </c>
      <c r="E4" s="12">
        <f t="shared" si="0"/>
        <v>7776</v>
      </c>
      <c r="F4" s="12">
        <f t="shared" si="0"/>
        <v>46656</v>
      </c>
      <c r="G4" s="12">
        <f t="shared" si="0"/>
        <v>279936</v>
      </c>
      <c r="H4" s="12">
        <f t="shared" si="0"/>
        <v>1679616</v>
      </c>
      <c r="I4" s="12">
        <f t="shared" si="0"/>
        <v>10077696</v>
      </c>
      <c r="J4" s="12">
        <f t="shared" si="0"/>
        <v>60466176</v>
      </c>
    </row>
    <row r="5" spans="1:10" x14ac:dyDescent="0.3">
      <c r="A5" s="13">
        <v>8</v>
      </c>
      <c r="B5" s="12">
        <f t="shared" si="0"/>
        <v>64</v>
      </c>
      <c r="C5" s="12">
        <f t="shared" si="0"/>
        <v>512</v>
      </c>
      <c r="D5" s="12">
        <f t="shared" si="0"/>
        <v>4096</v>
      </c>
      <c r="E5" s="12">
        <f t="shared" si="0"/>
        <v>32768</v>
      </c>
      <c r="F5" s="12">
        <f t="shared" si="0"/>
        <v>262144</v>
      </c>
      <c r="G5" s="12">
        <f t="shared" si="0"/>
        <v>2097152</v>
      </c>
      <c r="H5" s="12">
        <f t="shared" si="0"/>
        <v>16777216</v>
      </c>
      <c r="I5" s="12">
        <f t="shared" si="0"/>
        <v>134217728</v>
      </c>
      <c r="J5" s="12">
        <f t="shared" si="0"/>
        <v>1073741824</v>
      </c>
    </row>
    <row r="6" spans="1:10" x14ac:dyDescent="0.3">
      <c r="A6" s="13">
        <v>10</v>
      </c>
      <c r="B6" s="12">
        <f t="shared" si="0"/>
        <v>100</v>
      </c>
      <c r="C6" s="12">
        <f t="shared" si="0"/>
        <v>1000</v>
      </c>
      <c r="D6" s="12">
        <f t="shared" si="0"/>
        <v>10000</v>
      </c>
      <c r="E6" s="12">
        <f t="shared" si="0"/>
        <v>100000</v>
      </c>
      <c r="F6" s="12">
        <f t="shared" si="0"/>
        <v>1000000</v>
      </c>
      <c r="G6" s="12">
        <f t="shared" si="0"/>
        <v>10000000</v>
      </c>
      <c r="H6" s="12">
        <f t="shared" si="0"/>
        <v>100000000</v>
      </c>
      <c r="I6" s="12">
        <f t="shared" si="0"/>
        <v>1000000000</v>
      </c>
      <c r="J6" s="12">
        <f t="shared" si="0"/>
        <v>10000000000</v>
      </c>
    </row>
    <row r="7" spans="1:10" x14ac:dyDescent="0.3">
      <c r="A7" s="13">
        <v>12</v>
      </c>
      <c r="B7" s="12">
        <f t="shared" si="0"/>
        <v>144</v>
      </c>
      <c r="C7" s="12">
        <f t="shared" si="0"/>
        <v>1728</v>
      </c>
      <c r="D7" s="12">
        <f t="shared" si="0"/>
        <v>20736</v>
      </c>
      <c r="E7" s="12">
        <f t="shared" si="0"/>
        <v>248832</v>
      </c>
      <c r="F7" s="12">
        <f t="shared" si="0"/>
        <v>2985984</v>
      </c>
      <c r="G7" s="12">
        <f t="shared" si="0"/>
        <v>35831808</v>
      </c>
      <c r="H7" s="12">
        <f t="shared" si="0"/>
        <v>429981696</v>
      </c>
      <c r="I7" s="12">
        <f t="shared" si="0"/>
        <v>5159780352</v>
      </c>
      <c r="J7" s="12">
        <f t="shared" si="0"/>
        <v>61917364224</v>
      </c>
    </row>
    <row r="8" spans="1:10" x14ac:dyDescent="0.3">
      <c r="A8" s="13">
        <v>14</v>
      </c>
      <c r="B8" s="12">
        <f t="shared" si="0"/>
        <v>196</v>
      </c>
      <c r="C8" s="12">
        <f t="shared" si="0"/>
        <v>2744</v>
      </c>
      <c r="D8" s="12">
        <f t="shared" si="0"/>
        <v>38416</v>
      </c>
      <c r="E8" s="12">
        <f t="shared" si="0"/>
        <v>537824</v>
      </c>
      <c r="F8" s="12">
        <f t="shared" si="0"/>
        <v>7529536</v>
      </c>
      <c r="G8" s="12">
        <f t="shared" si="0"/>
        <v>105413504</v>
      </c>
      <c r="H8" s="12">
        <f t="shared" si="0"/>
        <v>1475789056</v>
      </c>
      <c r="I8" s="12">
        <f t="shared" si="0"/>
        <v>20661046784</v>
      </c>
      <c r="J8" s="12">
        <f t="shared" si="0"/>
        <v>289254654976</v>
      </c>
    </row>
    <row r="9" spans="1:10" x14ac:dyDescent="0.3">
      <c r="A9" s="13">
        <v>16</v>
      </c>
      <c r="B9" s="12">
        <f t="shared" si="0"/>
        <v>256</v>
      </c>
      <c r="C9" s="12">
        <f t="shared" si="0"/>
        <v>4096</v>
      </c>
      <c r="D9" s="12">
        <f t="shared" si="0"/>
        <v>65536</v>
      </c>
      <c r="E9" s="12">
        <f t="shared" si="0"/>
        <v>1048576</v>
      </c>
      <c r="F9" s="12">
        <f t="shared" si="0"/>
        <v>16777216</v>
      </c>
      <c r="G9" s="12">
        <f t="shared" si="0"/>
        <v>268435456</v>
      </c>
      <c r="H9" s="12">
        <f t="shared" si="0"/>
        <v>4294967296</v>
      </c>
      <c r="I9" s="12">
        <f t="shared" si="0"/>
        <v>68719476736</v>
      </c>
      <c r="J9" s="12">
        <f t="shared" si="0"/>
        <v>1099511627776</v>
      </c>
    </row>
    <row r="10" spans="1:10" x14ac:dyDescent="0.3">
      <c r="A10" s="13">
        <v>18</v>
      </c>
      <c r="B10" s="12">
        <f t="shared" si="0"/>
        <v>324</v>
      </c>
      <c r="C10" s="12">
        <f t="shared" si="0"/>
        <v>5832</v>
      </c>
      <c r="D10" s="12">
        <f t="shared" si="0"/>
        <v>104976</v>
      </c>
      <c r="E10" s="12">
        <f t="shared" si="0"/>
        <v>1889568</v>
      </c>
      <c r="F10" s="12">
        <f t="shared" si="0"/>
        <v>34012224</v>
      </c>
      <c r="G10" s="12">
        <f t="shared" si="0"/>
        <v>612220032</v>
      </c>
      <c r="H10" s="12">
        <f t="shared" si="0"/>
        <v>11019960576</v>
      </c>
      <c r="I10" s="12">
        <f t="shared" si="0"/>
        <v>198359290368</v>
      </c>
      <c r="J10" s="12">
        <f t="shared" si="0"/>
        <v>3570467226624</v>
      </c>
    </row>
    <row r="11" spans="1:10" x14ac:dyDescent="0.3">
      <c r="A11" s="13">
        <v>20</v>
      </c>
      <c r="B11" s="12">
        <f t="shared" si="0"/>
        <v>400</v>
      </c>
      <c r="C11" s="12">
        <f t="shared" si="0"/>
        <v>8000</v>
      </c>
      <c r="D11" s="12">
        <f t="shared" si="0"/>
        <v>160000</v>
      </c>
      <c r="E11" s="12">
        <f t="shared" si="0"/>
        <v>3200000</v>
      </c>
      <c r="F11" s="12">
        <f t="shared" si="0"/>
        <v>64000000</v>
      </c>
      <c r="G11" s="12">
        <f t="shared" si="0"/>
        <v>1280000000</v>
      </c>
      <c r="H11" s="12">
        <f t="shared" si="0"/>
        <v>25600000000</v>
      </c>
      <c r="I11" s="12">
        <f t="shared" si="0"/>
        <v>512000000000</v>
      </c>
      <c r="J11" s="12">
        <f t="shared" si="0"/>
        <v>10240000000000</v>
      </c>
    </row>
    <row r="12" spans="1:10" x14ac:dyDescent="0.3">
      <c r="A12" s="13">
        <v>22</v>
      </c>
      <c r="B12" s="12">
        <f t="shared" si="0"/>
        <v>484</v>
      </c>
      <c r="C12" s="12">
        <f t="shared" si="0"/>
        <v>10648</v>
      </c>
      <c r="D12" s="12">
        <f t="shared" si="0"/>
        <v>234256</v>
      </c>
      <c r="E12" s="12">
        <f t="shared" si="0"/>
        <v>5153632</v>
      </c>
      <c r="F12" s="12">
        <f t="shared" si="0"/>
        <v>113379904</v>
      </c>
      <c r="G12" s="12">
        <f t="shared" si="0"/>
        <v>2494357888</v>
      </c>
      <c r="H12" s="12">
        <f t="shared" si="0"/>
        <v>54875873536</v>
      </c>
      <c r="I12" s="12">
        <f t="shared" si="0"/>
        <v>1207269217792</v>
      </c>
      <c r="J12" s="12">
        <f t="shared" si="0"/>
        <v>26559922791424</v>
      </c>
    </row>
    <row r="13" spans="1:10" x14ac:dyDescent="0.3">
      <c r="A13" s="13">
        <v>24</v>
      </c>
      <c r="B13" s="12">
        <f t="shared" si="0"/>
        <v>576</v>
      </c>
      <c r="C13" s="12">
        <f t="shared" si="0"/>
        <v>13824</v>
      </c>
      <c r="D13" s="12">
        <f t="shared" si="0"/>
        <v>331776</v>
      </c>
      <c r="E13" s="12">
        <f t="shared" si="0"/>
        <v>7962624</v>
      </c>
      <c r="F13" s="12">
        <f t="shared" si="0"/>
        <v>191102976</v>
      </c>
      <c r="G13" s="12">
        <f t="shared" si="0"/>
        <v>4586471424</v>
      </c>
      <c r="H13" s="12">
        <f t="shared" si="0"/>
        <v>110075314176</v>
      </c>
      <c r="I13" s="12">
        <f t="shared" si="0"/>
        <v>2641807540224</v>
      </c>
      <c r="J13" s="12">
        <f t="shared" si="0"/>
        <v>63403380965376</v>
      </c>
    </row>
    <row r="14" spans="1:10" s="13" customFormat="1" x14ac:dyDescent="0.3">
      <c r="A14" s="13">
        <v>26</v>
      </c>
      <c r="B14" s="12">
        <f t="shared" si="0"/>
        <v>676</v>
      </c>
      <c r="C14" s="12">
        <f t="shared" si="0"/>
        <v>17576</v>
      </c>
      <c r="D14" s="12">
        <f t="shared" si="0"/>
        <v>456976</v>
      </c>
      <c r="E14" s="12">
        <f t="shared" si="0"/>
        <v>11881376</v>
      </c>
      <c r="F14" s="12">
        <f t="shared" si="0"/>
        <v>308915776</v>
      </c>
      <c r="G14" s="12">
        <f t="shared" si="0"/>
        <v>8031810176</v>
      </c>
      <c r="H14" s="12">
        <f t="shared" si="0"/>
        <v>208827064576</v>
      </c>
      <c r="I14" s="12">
        <f t="shared" si="0"/>
        <v>5429503678976</v>
      </c>
      <c r="J14" s="12">
        <f t="shared" si="0"/>
        <v>141167095653376</v>
      </c>
    </row>
    <row r="15" spans="1:10" x14ac:dyDescent="0.3">
      <c r="A15" s="13">
        <v>28</v>
      </c>
      <c r="B15" s="12">
        <f t="shared" si="0"/>
        <v>784</v>
      </c>
      <c r="C15" s="12">
        <f t="shared" si="0"/>
        <v>21952</v>
      </c>
      <c r="D15" s="12">
        <f t="shared" si="0"/>
        <v>614656</v>
      </c>
      <c r="E15" s="12">
        <f t="shared" si="0"/>
        <v>17210368</v>
      </c>
      <c r="F15" s="12">
        <f t="shared" si="0"/>
        <v>481890304</v>
      </c>
      <c r="G15" s="12">
        <f t="shared" si="0"/>
        <v>13492928512</v>
      </c>
      <c r="H15" s="12">
        <f t="shared" si="0"/>
        <v>377801998336</v>
      </c>
      <c r="I15" s="12">
        <f t="shared" si="0"/>
        <v>10578455953408</v>
      </c>
      <c r="J15" s="12">
        <f t="shared" si="0"/>
        <v>296196766695424</v>
      </c>
    </row>
    <row r="16" spans="1:10" x14ac:dyDescent="0.3">
      <c r="A16" s="13">
        <v>30</v>
      </c>
      <c r="B16" s="12">
        <f t="shared" si="0"/>
        <v>900</v>
      </c>
      <c r="C16" s="12">
        <f t="shared" si="0"/>
        <v>27000</v>
      </c>
      <c r="D16" s="12">
        <f t="shared" si="0"/>
        <v>810000</v>
      </c>
      <c r="E16" s="12">
        <f t="shared" si="0"/>
        <v>24300000</v>
      </c>
      <c r="F16" s="12">
        <f t="shared" si="0"/>
        <v>729000000</v>
      </c>
      <c r="G16" s="12">
        <f t="shared" si="0"/>
        <v>21870000000</v>
      </c>
      <c r="H16" s="12">
        <f t="shared" si="0"/>
        <v>656100000000</v>
      </c>
      <c r="I16" s="12">
        <f t="shared" si="0"/>
        <v>19683000000000</v>
      </c>
      <c r="J16" s="12">
        <f t="shared" si="0"/>
        <v>590490000000000</v>
      </c>
    </row>
    <row r="17" spans="1:10" x14ac:dyDescent="0.3">
      <c r="A17" s="13">
        <v>32</v>
      </c>
      <c r="B17" s="12">
        <f t="shared" si="0"/>
        <v>1024</v>
      </c>
      <c r="C17" s="12">
        <f t="shared" si="0"/>
        <v>32768</v>
      </c>
      <c r="D17" s="12">
        <f t="shared" si="0"/>
        <v>1048576</v>
      </c>
      <c r="E17" s="12">
        <f t="shared" si="0"/>
        <v>33554432</v>
      </c>
      <c r="F17" s="12">
        <f t="shared" si="0"/>
        <v>1073741824</v>
      </c>
      <c r="G17" s="12">
        <f t="shared" si="0"/>
        <v>34359738368</v>
      </c>
      <c r="H17" s="12">
        <f t="shared" si="0"/>
        <v>1099511627776</v>
      </c>
      <c r="I17" s="12">
        <f t="shared" si="0"/>
        <v>35184372088832</v>
      </c>
      <c r="J17" s="12">
        <f t="shared" si="0"/>
        <v>1125899906842624</v>
      </c>
    </row>
    <row r="18" spans="1:10" x14ac:dyDescent="0.3">
      <c r="A18" s="13">
        <v>34</v>
      </c>
      <c r="B18" s="12">
        <f t="shared" ref="B18:J18" si="1">$A18^B$1</f>
        <v>1156</v>
      </c>
      <c r="C18" s="12">
        <f t="shared" si="1"/>
        <v>39304</v>
      </c>
      <c r="D18" s="12">
        <f t="shared" si="1"/>
        <v>1336336</v>
      </c>
      <c r="E18" s="12">
        <f t="shared" si="1"/>
        <v>45435424</v>
      </c>
      <c r="F18" s="12">
        <f t="shared" si="1"/>
        <v>1544804416</v>
      </c>
      <c r="G18" s="12">
        <f t="shared" si="1"/>
        <v>52523350144</v>
      </c>
      <c r="H18" s="12">
        <f t="shared" si="1"/>
        <v>1785793904896</v>
      </c>
      <c r="I18" s="12">
        <f t="shared" si="1"/>
        <v>60716992766464</v>
      </c>
      <c r="J18" s="12">
        <f t="shared" si="1"/>
        <v>2064377754059776</v>
      </c>
    </row>
    <row r="19" spans="1:10" x14ac:dyDescent="0.3">
      <c r="A19" s="13">
        <v>36</v>
      </c>
      <c r="B19" s="12">
        <f t="shared" ref="B19:J31" si="2">$A19^B$1</f>
        <v>1296</v>
      </c>
      <c r="C19" s="12">
        <f t="shared" si="2"/>
        <v>46656</v>
      </c>
      <c r="D19" s="12">
        <f t="shared" si="2"/>
        <v>1679616</v>
      </c>
      <c r="E19" s="12">
        <f t="shared" si="2"/>
        <v>60466176</v>
      </c>
      <c r="F19" s="12">
        <f t="shared" si="2"/>
        <v>2176782336</v>
      </c>
      <c r="G19" s="12">
        <f t="shared" si="2"/>
        <v>78364164096</v>
      </c>
      <c r="H19" s="12">
        <f t="shared" si="2"/>
        <v>2821109907456</v>
      </c>
      <c r="I19" s="12">
        <f t="shared" si="2"/>
        <v>101559956668416</v>
      </c>
      <c r="J19" s="12">
        <f t="shared" si="2"/>
        <v>3656158440062976</v>
      </c>
    </row>
    <row r="20" spans="1:10" x14ac:dyDescent="0.3">
      <c r="A20" s="13">
        <v>38</v>
      </c>
      <c r="B20" s="12">
        <f t="shared" si="2"/>
        <v>1444</v>
      </c>
      <c r="C20" s="12">
        <f t="shared" si="2"/>
        <v>54872</v>
      </c>
      <c r="D20" s="12">
        <f t="shared" si="2"/>
        <v>2085136</v>
      </c>
      <c r="E20" s="12">
        <f t="shared" si="2"/>
        <v>79235168</v>
      </c>
      <c r="F20" s="12">
        <f t="shared" si="2"/>
        <v>3010936384</v>
      </c>
      <c r="G20" s="12">
        <f t="shared" si="2"/>
        <v>114415582592</v>
      </c>
      <c r="H20" s="12">
        <f t="shared" si="2"/>
        <v>4347792138496</v>
      </c>
      <c r="I20" s="12">
        <f t="shared" si="2"/>
        <v>165216101262848</v>
      </c>
      <c r="J20" s="12">
        <f t="shared" si="2"/>
        <v>6278211847988224</v>
      </c>
    </row>
    <row r="21" spans="1:10" x14ac:dyDescent="0.3">
      <c r="A21" s="13">
        <v>40</v>
      </c>
      <c r="B21" s="12">
        <f t="shared" si="2"/>
        <v>1600</v>
      </c>
      <c r="C21" s="12">
        <f t="shared" si="2"/>
        <v>64000</v>
      </c>
      <c r="D21" s="12">
        <f t="shared" si="2"/>
        <v>2560000</v>
      </c>
      <c r="E21" s="12">
        <f t="shared" si="2"/>
        <v>102400000</v>
      </c>
      <c r="F21" s="12">
        <f t="shared" si="2"/>
        <v>4096000000</v>
      </c>
      <c r="G21" s="12">
        <f t="shared" si="2"/>
        <v>163840000000</v>
      </c>
      <c r="H21" s="12">
        <f t="shared" si="2"/>
        <v>6553600000000</v>
      </c>
      <c r="I21" s="12">
        <f t="shared" si="2"/>
        <v>262144000000000</v>
      </c>
      <c r="J21" s="12">
        <f t="shared" si="2"/>
        <v>1.048576E+16</v>
      </c>
    </row>
    <row r="22" spans="1:10" x14ac:dyDescent="0.3">
      <c r="A22" s="13">
        <v>42</v>
      </c>
      <c r="B22" s="12">
        <f t="shared" si="2"/>
        <v>1764</v>
      </c>
      <c r="C22" s="12">
        <f t="shared" si="2"/>
        <v>74088</v>
      </c>
      <c r="D22" s="12">
        <f t="shared" si="2"/>
        <v>3111696</v>
      </c>
      <c r="E22" s="12">
        <f t="shared" si="2"/>
        <v>130691232</v>
      </c>
      <c r="F22" s="12">
        <f t="shared" si="2"/>
        <v>5489031744</v>
      </c>
      <c r="G22" s="12">
        <f t="shared" si="2"/>
        <v>230539333248</v>
      </c>
      <c r="H22" s="12">
        <f t="shared" si="2"/>
        <v>9682651996416</v>
      </c>
      <c r="I22" s="12">
        <f t="shared" si="2"/>
        <v>406671383849472</v>
      </c>
      <c r="J22" s="12">
        <f t="shared" si="2"/>
        <v>1.7080198121677824E+16</v>
      </c>
    </row>
    <row r="23" spans="1:10" x14ac:dyDescent="0.3">
      <c r="A23" s="13">
        <v>44</v>
      </c>
      <c r="B23" s="12">
        <f t="shared" si="2"/>
        <v>1936</v>
      </c>
      <c r="C23" s="12">
        <f t="shared" si="2"/>
        <v>85184</v>
      </c>
      <c r="D23" s="12">
        <f t="shared" si="2"/>
        <v>3748096</v>
      </c>
      <c r="E23" s="12">
        <f t="shared" si="2"/>
        <v>164916224</v>
      </c>
      <c r="F23" s="12">
        <f t="shared" si="2"/>
        <v>7256313856</v>
      </c>
      <c r="G23" s="12">
        <f t="shared" si="2"/>
        <v>319277809664</v>
      </c>
      <c r="H23" s="12">
        <f t="shared" si="2"/>
        <v>14048223625216</v>
      </c>
      <c r="I23" s="12">
        <f t="shared" si="2"/>
        <v>618121839509504</v>
      </c>
      <c r="J23" s="12">
        <f t="shared" si="2"/>
        <v>2.7197360938418176E+16</v>
      </c>
    </row>
    <row r="24" spans="1:10" x14ac:dyDescent="0.3">
      <c r="A24" s="13">
        <v>46</v>
      </c>
      <c r="B24" s="12">
        <f t="shared" si="2"/>
        <v>2116</v>
      </c>
      <c r="C24" s="12">
        <f t="shared" si="2"/>
        <v>97336</v>
      </c>
      <c r="D24" s="12">
        <f t="shared" si="2"/>
        <v>4477456</v>
      </c>
      <c r="E24" s="12">
        <f t="shared" si="2"/>
        <v>205962976</v>
      </c>
      <c r="F24" s="12">
        <f t="shared" si="2"/>
        <v>9474296896</v>
      </c>
      <c r="G24" s="12">
        <f t="shared" si="2"/>
        <v>435817657216</v>
      </c>
      <c r="H24" s="12">
        <f t="shared" si="2"/>
        <v>20047612231936</v>
      </c>
      <c r="I24" s="12">
        <f t="shared" si="2"/>
        <v>922190162669056</v>
      </c>
      <c r="J24" s="12">
        <f t="shared" si="2"/>
        <v>4.2420747482776576E+16</v>
      </c>
    </row>
    <row r="25" spans="1:10" x14ac:dyDescent="0.3">
      <c r="A25" s="13">
        <v>48</v>
      </c>
      <c r="B25" s="12">
        <f t="shared" si="2"/>
        <v>2304</v>
      </c>
      <c r="C25" s="12">
        <f t="shared" si="2"/>
        <v>110592</v>
      </c>
      <c r="D25" s="12">
        <f t="shared" si="2"/>
        <v>5308416</v>
      </c>
      <c r="E25" s="12">
        <f t="shared" si="2"/>
        <v>254803968</v>
      </c>
      <c r="F25" s="12">
        <f t="shared" si="2"/>
        <v>12230590464</v>
      </c>
      <c r="G25" s="12">
        <f t="shared" si="2"/>
        <v>587068342272</v>
      </c>
      <c r="H25" s="12">
        <f t="shared" si="2"/>
        <v>28179280429056</v>
      </c>
      <c r="I25" s="12">
        <f t="shared" si="2"/>
        <v>1352605460594688</v>
      </c>
      <c r="J25" s="12">
        <f t="shared" si="2"/>
        <v>6.4925062108545024E+16</v>
      </c>
    </row>
    <row r="26" spans="1:10" x14ac:dyDescent="0.3">
      <c r="A26" s="13">
        <v>50</v>
      </c>
      <c r="B26" s="12">
        <f t="shared" si="2"/>
        <v>2500</v>
      </c>
      <c r="C26" s="12">
        <f t="shared" si="2"/>
        <v>125000</v>
      </c>
      <c r="D26" s="12">
        <f t="shared" si="2"/>
        <v>6250000</v>
      </c>
      <c r="E26" s="12">
        <f t="shared" si="2"/>
        <v>312500000</v>
      </c>
      <c r="F26" s="12">
        <f t="shared" si="2"/>
        <v>15625000000</v>
      </c>
      <c r="G26" s="12">
        <f t="shared" si="2"/>
        <v>781250000000</v>
      </c>
      <c r="H26" s="12">
        <f t="shared" si="2"/>
        <v>39062500000000</v>
      </c>
      <c r="I26" s="12">
        <f t="shared" si="2"/>
        <v>1953125000000000</v>
      </c>
      <c r="J26" s="12">
        <f t="shared" si="2"/>
        <v>9.765625E+16</v>
      </c>
    </row>
    <row r="27" spans="1:10" x14ac:dyDescent="0.3">
      <c r="A27" s="13">
        <v>52</v>
      </c>
      <c r="B27" s="12">
        <f t="shared" si="2"/>
        <v>2704</v>
      </c>
      <c r="C27" s="12">
        <f t="shared" si="2"/>
        <v>140608</v>
      </c>
      <c r="D27" s="12">
        <f t="shared" si="2"/>
        <v>7311616</v>
      </c>
      <c r="E27" s="12">
        <f t="shared" si="2"/>
        <v>380204032</v>
      </c>
      <c r="F27" s="12">
        <f t="shared" si="2"/>
        <v>19770609664</v>
      </c>
      <c r="G27" s="12">
        <f t="shared" si="2"/>
        <v>1028071702528</v>
      </c>
      <c r="H27" s="12">
        <f t="shared" si="2"/>
        <v>53459728531456</v>
      </c>
      <c r="I27" s="12">
        <f t="shared" si="2"/>
        <v>2779905883635712</v>
      </c>
      <c r="J27" s="12">
        <f t="shared" si="2"/>
        <v>1.4455510594905702E+17</v>
      </c>
    </row>
    <row r="28" spans="1:10" x14ac:dyDescent="0.3">
      <c r="A28" s="13">
        <v>54</v>
      </c>
      <c r="B28" s="12">
        <f t="shared" si="2"/>
        <v>2916</v>
      </c>
      <c r="C28" s="12">
        <f t="shared" si="2"/>
        <v>157464</v>
      </c>
      <c r="D28" s="12">
        <f t="shared" si="2"/>
        <v>8503056</v>
      </c>
      <c r="E28" s="12">
        <f t="shared" si="2"/>
        <v>459165024</v>
      </c>
      <c r="F28" s="12">
        <f t="shared" si="2"/>
        <v>24794911296</v>
      </c>
      <c r="G28" s="12">
        <f t="shared" si="2"/>
        <v>1338925209984</v>
      </c>
      <c r="H28" s="12">
        <f t="shared" si="2"/>
        <v>72301961339136</v>
      </c>
      <c r="I28" s="12">
        <f t="shared" si="2"/>
        <v>3904305912313344</v>
      </c>
      <c r="J28" s="12">
        <f t="shared" si="2"/>
        <v>2.1083251926492058E+17</v>
      </c>
    </row>
    <row r="29" spans="1:10" x14ac:dyDescent="0.3">
      <c r="A29" s="13">
        <v>56</v>
      </c>
      <c r="B29" s="12">
        <f t="shared" si="2"/>
        <v>3136</v>
      </c>
      <c r="C29" s="12">
        <f t="shared" si="2"/>
        <v>175616</v>
      </c>
      <c r="D29" s="12">
        <f t="shared" si="2"/>
        <v>9834496</v>
      </c>
      <c r="E29" s="12">
        <f t="shared" si="2"/>
        <v>550731776</v>
      </c>
      <c r="F29" s="12">
        <f t="shared" si="2"/>
        <v>30840979456</v>
      </c>
      <c r="G29" s="12">
        <f t="shared" si="2"/>
        <v>1727094849536</v>
      </c>
      <c r="H29" s="12">
        <f t="shared" si="2"/>
        <v>96717311574016</v>
      </c>
      <c r="I29" s="12">
        <f t="shared" si="2"/>
        <v>5416169448144896</v>
      </c>
      <c r="J29" s="12">
        <f t="shared" si="2"/>
        <v>3.0330548909611418E+17</v>
      </c>
    </row>
    <row r="30" spans="1:10" x14ac:dyDescent="0.3">
      <c r="A30" s="13">
        <v>58</v>
      </c>
      <c r="B30" s="12">
        <f t="shared" si="2"/>
        <v>3364</v>
      </c>
      <c r="C30" s="12">
        <f t="shared" si="2"/>
        <v>195112</v>
      </c>
      <c r="D30" s="12">
        <f t="shared" si="2"/>
        <v>11316496</v>
      </c>
      <c r="E30" s="12">
        <f t="shared" si="2"/>
        <v>656356768</v>
      </c>
      <c r="F30" s="12">
        <f t="shared" si="2"/>
        <v>38068692544</v>
      </c>
      <c r="G30" s="12">
        <f t="shared" si="2"/>
        <v>2207984167552</v>
      </c>
      <c r="H30" s="12">
        <f t="shared" si="2"/>
        <v>128063081718016</v>
      </c>
      <c r="I30" s="12">
        <f t="shared" si="2"/>
        <v>7427658739644928</v>
      </c>
      <c r="J30" s="12">
        <f t="shared" si="2"/>
        <v>4.3080420689940582E+17</v>
      </c>
    </row>
    <row r="31" spans="1:10" x14ac:dyDescent="0.3">
      <c r="A31" s="13">
        <v>60</v>
      </c>
      <c r="B31" s="12">
        <f t="shared" si="2"/>
        <v>3600</v>
      </c>
      <c r="C31" s="12">
        <f t="shared" si="2"/>
        <v>216000</v>
      </c>
      <c r="D31" s="12">
        <f t="shared" si="2"/>
        <v>12960000</v>
      </c>
      <c r="E31" s="12">
        <f t="shared" si="2"/>
        <v>777600000</v>
      </c>
      <c r="F31" s="12">
        <f t="shared" si="2"/>
        <v>46656000000</v>
      </c>
      <c r="G31" s="12">
        <f t="shared" si="2"/>
        <v>2799360000000</v>
      </c>
      <c r="H31" s="12">
        <f t="shared" si="2"/>
        <v>167961600000000</v>
      </c>
      <c r="I31" s="12">
        <f t="shared" si="2"/>
        <v>1.0077696E+16</v>
      </c>
      <c r="J31" s="12">
        <f t="shared" si="2"/>
        <v>6.0466176E+17</v>
      </c>
    </row>
  </sheetData>
  <conditionalFormatting sqref="B2:J32">
    <cfRule type="colorScale" priority="1">
      <colorScale>
        <cfvo type="num" val="150000"/>
        <cfvo type="num" val="300000"/>
        <cfvo type="num" val="600000"/>
        <color rgb="FF63BE7B"/>
        <color rgb="FFFFEB84"/>
        <color rgb="FFF8696B"/>
      </colorScale>
    </cfRule>
  </conditionalFormatting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46C194-0C65-4F77-9E42-3DA14E1CD664}">
  <dimension ref="A1:M17"/>
  <sheetViews>
    <sheetView workbookViewId="0">
      <selection activeCell="H19" sqref="H19"/>
    </sheetView>
  </sheetViews>
  <sheetFormatPr defaultRowHeight="14.4" x14ac:dyDescent="0.3"/>
  <cols>
    <col min="1" max="1" width="8.88671875" style="1"/>
    <col min="2" max="4" width="11.5546875" style="1" customWidth="1"/>
    <col min="5" max="5" width="12.33203125" style="1" bestFit="1" customWidth="1"/>
    <col min="6" max="6" width="9.21875" style="1" customWidth="1"/>
    <col min="7" max="7" width="11.21875" style="1" bestFit="1" customWidth="1"/>
    <col min="8" max="8" width="9.21875" style="1" customWidth="1"/>
    <col min="9" max="9" width="9.5546875" style="1" bestFit="1" customWidth="1"/>
    <col min="10" max="10" width="12.33203125" style="1" bestFit="1" customWidth="1"/>
    <col min="11" max="11" width="8.5546875" style="1" bestFit="1" customWidth="1"/>
    <col min="12" max="12" width="7.44140625" style="1" bestFit="1" customWidth="1"/>
    <col min="13" max="13" width="9" style="1" bestFit="1" customWidth="1"/>
    <col min="14" max="16384" width="8.88671875" style="1"/>
  </cols>
  <sheetData>
    <row r="1" spans="1:13" x14ac:dyDescent="0.3">
      <c r="B1" s="1" t="s">
        <v>190</v>
      </c>
      <c r="C1" s="1" t="s">
        <v>191</v>
      </c>
      <c r="D1" s="1" t="s">
        <v>192</v>
      </c>
      <c r="E1" s="1" t="s">
        <v>194</v>
      </c>
      <c r="F1" s="1" t="s">
        <v>195</v>
      </c>
      <c r="G1" s="1" t="s">
        <v>196</v>
      </c>
      <c r="I1" s="1" t="s">
        <v>197</v>
      </c>
      <c r="J1" s="1" t="s">
        <v>198</v>
      </c>
    </row>
    <row r="2" spans="1:13" x14ac:dyDescent="0.3">
      <c r="A2" s="1" t="s">
        <v>184</v>
      </c>
      <c r="B2" s="1">
        <v>0.8</v>
      </c>
      <c r="C2" s="49">
        <v>0</v>
      </c>
      <c r="D2" s="49">
        <v>4</v>
      </c>
      <c r="E2" s="1">
        <v>0.2</v>
      </c>
      <c r="F2" s="19">
        <f>B2+E2*C2</f>
        <v>0.8</v>
      </c>
      <c r="G2" s="19">
        <f>B2+D2*E2</f>
        <v>1.6</v>
      </c>
      <c r="I2" s="49">
        <v>1</v>
      </c>
      <c r="J2" s="19">
        <f>ABS((G2+F2)/2-I2)</f>
        <v>0.20000000000000018</v>
      </c>
    </row>
    <row r="3" spans="1:13" x14ac:dyDescent="0.3">
      <c r="A3" s="1" t="s">
        <v>185</v>
      </c>
      <c r="B3" s="1">
        <v>2.63</v>
      </c>
      <c r="C3" s="49">
        <v>2</v>
      </c>
      <c r="D3" s="49">
        <v>8</v>
      </c>
      <c r="E3" s="1">
        <v>0.11</v>
      </c>
      <c r="F3" s="19">
        <f t="shared" ref="F3:F7" si="0">B3+E3*C3</f>
        <v>2.85</v>
      </c>
      <c r="G3" s="19">
        <f t="shared" ref="G3:G7" si="1">B3+D3*E3</f>
        <v>3.51</v>
      </c>
      <c r="I3" s="49">
        <v>3.5</v>
      </c>
      <c r="J3" s="19">
        <f t="shared" ref="J3:J6" si="2">ABS((G3+F3)/2-I3)</f>
        <v>0.32000000000000028</v>
      </c>
    </row>
    <row r="4" spans="1:13" x14ac:dyDescent="0.3">
      <c r="A4" s="1" t="s">
        <v>186</v>
      </c>
      <c r="B4" s="1">
        <v>2.59</v>
      </c>
      <c r="C4" s="49">
        <v>7</v>
      </c>
      <c r="D4" s="49">
        <v>13</v>
      </c>
      <c r="E4" s="1">
        <v>0.09</v>
      </c>
      <c r="F4" s="19">
        <f t="shared" si="0"/>
        <v>3.2199999999999998</v>
      </c>
      <c r="G4" s="19">
        <f t="shared" si="1"/>
        <v>3.76</v>
      </c>
      <c r="I4" s="49">
        <v>3.5</v>
      </c>
      <c r="J4" s="19">
        <f t="shared" si="2"/>
        <v>1.0000000000000231E-2</v>
      </c>
    </row>
    <row r="5" spans="1:13" x14ac:dyDescent="0.3">
      <c r="A5" s="1" t="s">
        <v>187</v>
      </c>
      <c r="B5" s="1">
        <v>4.07</v>
      </c>
      <c r="C5" s="49">
        <v>14</v>
      </c>
      <c r="D5" s="49">
        <v>14</v>
      </c>
      <c r="E5" s="1">
        <v>7.0000000000000007E-2</v>
      </c>
      <c r="F5" s="19">
        <f t="shared" si="0"/>
        <v>5.0500000000000007</v>
      </c>
      <c r="G5" s="19">
        <f t="shared" si="1"/>
        <v>5.0500000000000007</v>
      </c>
      <c r="I5" s="49">
        <v>5</v>
      </c>
      <c r="J5" s="19">
        <f t="shared" si="2"/>
        <v>5.0000000000000711E-2</v>
      </c>
    </row>
    <row r="6" spans="1:13" x14ac:dyDescent="0.3">
      <c r="A6" s="1" t="s">
        <v>188</v>
      </c>
      <c r="B6" s="1">
        <v>9.0399999999999991</v>
      </c>
      <c r="C6" s="49">
        <v>21</v>
      </c>
      <c r="D6" s="49">
        <v>27</v>
      </c>
      <c r="E6" s="1">
        <v>0.04</v>
      </c>
      <c r="F6" s="19">
        <f t="shared" si="0"/>
        <v>9.879999999999999</v>
      </c>
      <c r="G6" s="19">
        <f t="shared" si="1"/>
        <v>10.119999999999999</v>
      </c>
      <c r="I6" s="49">
        <v>10</v>
      </c>
      <c r="J6" s="19">
        <f t="shared" si="2"/>
        <v>0</v>
      </c>
    </row>
    <row r="7" spans="1:13" x14ac:dyDescent="0.3">
      <c r="A7" s="1" t="s">
        <v>189</v>
      </c>
      <c r="B7" s="1">
        <v>0</v>
      </c>
      <c r="C7" s="49">
        <v>3</v>
      </c>
      <c r="D7" s="49">
        <v>8</v>
      </c>
      <c r="E7" s="1">
        <v>0.01</v>
      </c>
      <c r="F7" s="19">
        <f t="shared" si="0"/>
        <v>0.03</v>
      </c>
      <c r="G7" s="19">
        <f t="shared" si="1"/>
        <v>0.08</v>
      </c>
      <c r="J7" s="19"/>
    </row>
    <row r="10" spans="1:13" x14ac:dyDescent="0.3">
      <c r="A10" s="1" t="s">
        <v>199</v>
      </c>
      <c r="E10" s="1" t="s">
        <v>201</v>
      </c>
      <c r="J10" s="1" t="s">
        <v>206</v>
      </c>
    </row>
    <row r="11" spans="1:13" x14ac:dyDescent="0.3">
      <c r="B11" s="1" t="s">
        <v>200</v>
      </c>
      <c r="C11" s="1" t="s">
        <v>193</v>
      </c>
      <c r="E11" s="1" t="s">
        <v>202</v>
      </c>
      <c r="F11" s="1" t="s">
        <v>203</v>
      </c>
      <c r="G11" s="1" t="s">
        <v>207</v>
      </c>
      <c r="H11" s="1" t="s">
        <v>205</v>
      </c>
      <c r="J11" s="1" t="s">
        <v>202</v>
      </c>
      <c r="K11" s="1" t="s">
        <v>203</v>
      </c>
      <c r="L11" s="1" t="s">
        <v>204</v>
      </c>
      <c r="M11" s="1" t="s">
        <v>205</v>
      </c>
    </row>
    <row r="12" spans="1:13" x14ac:dyDescent="0.3">
      <c r="A12" s="1" t="s">
        <v>184</v>
      </c>
      <c r="B12" s="1">
        <v>0.8</v>
      </c>
      <c r="C12" s="1">
        <v>0.17</v>
      </c>
      <c r="E12" s="1">
        <v>0</v>
      </c>
      <c r="F12" s="1">
        <v>1</v>
      </c>
      <c r="G12" s="1">
        <v>1</v>
      </c>
      <c r="H12" s="1">
        <v>4</v>
      </c>
      <c r="J12" s="19">
        <f>$B12+$C12*E12</f>
        <v>0.8</v>
      </c>
      <c r="K12" s="19">
        <f>$B12+$C12*F12</f>
        <v>0.97000000000000008</v>
      </c>
      <c r="L12" s="19">
        <f t="shared" ref="L12:M17" si="3">$B12+$C12*G12</f>
        <v>0.97000000000000008</v>
      </c>
      <c r="M12" s="19">
        <f t="shared" si="3"/>
        <v>1.48</v>
      </c>
    </row>
    <row r="13" spans="1:13" x14ac:dyDescent="0.3">
      <c r="A13" s="1" t="s">
        <v>185</v>
      </c>
      <c r="B13" s="1">
        <v>2.9</v>
      </c>
      <c r="C13" s="1">
        <v>0.13</v>
      </c>
      <c r="E13" s="1">
        <v>1</v>
      </c>
      <c r="F13" s="1">
        <v>2</v>
      </c>
      <c r="G13" s="1">
        <v>4</v>
      </c>
      <c r="H13" s="1">
        <v>8</v>
      </c>
      <c r="J13" s="19">
        <f t="shared" ref="J13:K17" si="4">$B13+$C13*E13</f>
        <v>3.03</v>
      </c>
      <c r="K13" s="19">
        <f t="shared" si="4"/>
        <v>3.16</v>
      </c>
      <c r="L13" s="19">
        <f t="shared" si="3"/>
        <v>3.42</v>
      </c>
      <c r="M13" s="19">
        <f t="shared" si="3"/>
        <v>3.94</v>
      </c>
    </row>
    <row r="14" spans="1:13" x14ac:dyDescent="0.3">
      <c r="A14" s="1" t="s">
        <v>186</v>
      </c>
      <c r="B14" s="1">
        <v>2.8</v>
      </c>
      <c r="C14" s="1">
        <v>0.09</v>
      </c>
      <c r="E14" s="1">
        <v>3</v>
      </c>
      <c r="F14" s="1">
        <v>7</v>
      </c>
      <c r="G14" s="1">
        <v>9</v>
      </c>
      <c r="H14" s="1">
        <v>13</v>
      </c>
      <c r="J14" s="19">
        <f t="shared" si="4"/>
        <v>3.07</v>
      </c>
      <c r="K14" s="19">
        <f t="shared" si="4"/>
        <v>3.4299999999999997</v>
      </c>
      <c r="L14" s="19">
        <f>$B14+$C14*G14</f>
        <v>3.61</v>
      </c>
      <c r="M14" s="19">
        <f t="shared" si="3"/>
        <v>3.9699999999999998</v>
      </c>
    </row>
    <row r="15" spans="1:13" x14ac:dyDescent="0.3">
      <c r="A15" s="1" t="s">
        <v>187</v>
      </c>
      <c r="B15" s="1">
        <v>4.07</v>
      </c>
      <c r="C15" s="1">
        <v>7.0000000000000007E-2</v>
      </c>
      <c r="E15" s="1">
        <v>5</v>
      </c>
      <c r="F15" s="1">
        <v>14</v>
      </c>
      <c r="G15" s="1">
        <v>10</v>
      </c>
      <c r="H15" s="1">
        <v>14</v>
      </c>
      <c r="J15" s="19">
        <f t="shared" si="4"/>
        <v>4.42</v>
      </c>
      <c r="K15" s="19">
        <f t="shared" si="4"/>
        <v>5.0500000000000007</v>
      </c>
      <c r="L15" s="19">
        <f t="shared" si="3"/>
        <v>4.7700000000000005</v>
      </c>
      <c r="M15" s="19">
        <f t="shared" si="3"/>
        <v>5.0500000000000007</v>
      </c>
    </row>
    <row r="16" spans="1:13" x14ac:dyDescent="0.3">
      <c r="A16" s="1" t="s">
        <v>188</v>
      </c>
      <c r="B16" s="1">
        <v>9.0399999999999991</v>
      </c>
      <c r="C16" s="1">
        <v>0.04</v>
      </c>
      <c r="E16" s="1">
        <v>8</v>
      </c>
      <c r="F16" s="1">
        <v>21</v>
      </c>
      <c r="G16" s="1">
        <v>19</v>
      </c>
      <c r="H16" s="1">
        <v>28</v>
      </c>
      <c r="J16" s="19">
        <f t="shared" si="4"/>
        <v>9.36</v>
      </c>
      <c r="K16" s="19">
        <f t="shared" si="4"/>
        <v>9.879999999999999</v>
      </c>
      <c r="L16" s="19">
        <f t="shared" si="3"/>
        <v>9.7999999999999989</v>
      </c>
      <c r="M16" s="19">
        <f t="shared" si="3"/>
        <v>10.16</v>
      </c>
    </row>
    <row r="17" spans="1:13" x14ac:dyDescent="0.3">
      <c r="A17" s="1" t="s">
        <v>189</v>
      </c>
      <c r="B17" s="1">
        <v>0</v>
      </c>
      <c r="C17" s="1">
        <v>0.01</v>
      </c>
      <c r="E17" s="1">
        <v>1</v>
      </c>
      <c r="F17" s="1">
        <v>3</v>
      </c>
      <c r="G17" s="1">
        <v>5</v>
      </c>
      <c r="H17" s="1">
        <v>8</v>
      </c>
      <c r="J17" s="19">
        <f t="shared" si="4"/>
        <v>0.01</v>
      </c>
      <c r="K17" s="19">
        <f t="shared" si="4"/>
        <v>0.03</v>
      </c>
      <c r="L17" s="19">
        <f t="shared" si="3"/>
        <v>0.05</v>
      </c>
      <c r="M17" s="19">
        <f t="shared" si="3"/>
        <v>0.08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3429D5-3BE2-4869-AEC8-D5D51763FE5F}">
  <dimension ref="B1:E10"/>
  <sheetViews>
    <sheetView topLeftCell="A13" workbookViewId="0">
      <selection activeCell="E8" sqref="E8"/>
    </sheetView>
  </sheetViews>
  <sheetFormatPr defaultRowHeight="14.4" x14ac:dyDescent="0.3"/>
  <cols>
    <col min="5" max="5" width="50" customWidth="1"/>
  </cols>
  <sheetData>
    <row r="1" spans="2:5" x14ac:dyDescent="0.3">
      <c r="B1" s="50"/>
      <c r="C1" s="50"/>
      <c r="D1" s="50"/>
      <c r="E1" s="50"/>
    </row>
    <row r="2" spans="2:5" x14ac:dyDescent="0.3">
      <c r="B2" s="50" t="s">
        <v>208</v>
      </c>
      <c r="C2" s="50"/>
      <c r="D2" s="50"/>
      <c r="E2" s="50" t="s">
        <v>210</v>
      </c>
    </row>
    <row r="4" spans="2:5" x14ac:dyDescent="0.3">
      <c r="B4" t="s">
        <v>209</v>
      </c>
      <c r="E4" t="s">
        <v>211</v>
      </c>
    </row>
    <row r="5" spans="2:5" x14ac:dyDescent="0.3">
      <c r="E5" t="s">
        <v>212</v>
      </c>
    </row>
    <row r="6" spans="2:5" x14ac:dyDescent="0.3">
      <c r="B6" t="s">
        <v>216</v>
      </c>
      <c r="E6" t="s">
        <v>213</v>
      </c>
    </row>
    <row r="7" spans="2:5" x14ac:dyDescent="0.3">
      <c r="E7" t="s">
        <v>214</v>
      </c>
    </row>
    <row r="8" spans="2:5" x14ac:dyDescent="0.3">
      <c r="E8" t="s">
        <v>215</v>
      </c>
    </row>
    <row r="9" spans="2:5" x14ac:dyDescent="0.3">
      <c r="E9" t="s">
        <v>217</v>
      </c>
    </row>
    <row r="10" spans="2:5" ht="57.6" x14ac:dyDescent="0.3">
      <c r="E10" s="51" t="s">
        <v>218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0B506-E2F3-470B-A367-48B2632E7492}">
  <dimension ref="A1"/>
  <sheetViews>
    <sheetView topLeftCell="B1" workbookViewId="0">
      <selection activeCell="M19" sqref="M19:M20"/>
    </sheetView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Comparation</vt:lpstr>
      <vt:lpstr>Testing</vt:lpstr>
      <vt:lpstr>Ideas</vt:lpstr>
      <vt:lpstr>Pos func</vt:lpstr>
      <vt:lpstr>Depth vs Breadth</vt:lpstr>
      <vt:lpstr>Clasic move value</vt:lpstr>
      <vt:lpstr>SebLague Video</vt:lpstr>
      <vt:lpstr>magic bitboards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ciprian</dc:creator>
  <cp:lastModifiedBy>Ciprian Staicu</cp:lastModifiedBy>
  <dcterms:created xsi:type="dcterms:W3CDTF">2015-06-05T18:17:20Z</dcterms:created>
  <dcterms:modified xsi:type="dcterms:W3CDTF">2023-09-16T19:36:54Z</dcterms:modified>
</cp:coreProperties>
</file>